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\Documents\ROBERT\ArticulosPublicadosRobert\Cuánto será mi jubilación. Un comparativo entre México y Argentina\"/>
    </mc:Choice>
  </mc:AlternateContent>
  <bookViews>
    <workbookView xWindow="0" yWindow="0" windowWidth="20490" windowHeight="7755"/>
  </bookViews>
  <sheets>
    <sheet name="Comparativos" sheetId="9" r:id="rId1"/>
    <sheet name="Pensión en Argentina 100%" sheetId="8" r:id="rId2"/>
    <sheet name="Pensión en México 100%" sheetId="7" r:id="rId3"/>
    <sheet name="Pensión en México" sheetId="6" r:id="rId4"/>
    <sheet name="Pensión en Argentina" sheetId="4" r:id="rId5"/>
    <sheet name="Pensión Mín. Garantizada México" sheetId="1" r:id="rId6"/>
    <sheet name="Inflación México - Argentina" sheetId="2" r:id="rId7"/>
    <sheet name="Inflación Argentina" sheetId="3" r:id="rId8"/>
  </sheets>
  <definedNames>
    <definedName name="_xlnm.Print_Area" localSheetId="5">'Pensión Mín. Garantizada México'!$A$1:$B$10</definedName>
    <definedName name="solver_adj" localSheetId="3" hidden="1">'Pensión en México'!$B$296</definedName>
    <definedName name="solver_adj" localSheetId="2" hidden="1">'Pensión en México 100%'!$B$296,'Pensión en México 100%'!$E$5</definedName>
    <definedName name="solver_cvg" localSheetId="3" hidden="1">0.0001</definedName>
    <definedName name="solver_cvg" localSheetId="2" hidden="1">0.0001</definedName>
    <definedName name="solver_drv" localSheetId="3" hidden="1">2</definedName>
    <definedName name="solver_drv" localSheetId="2" hidden="1">2</definedName>
    <definedName name="solver_eng" localSheetId="3" hidden="1">1</definedName>
    <definedName name="solver_eng" localSheetId="2" hidden="1">1</definedName>
    <definedName name="solver_est" localSheetId="3" hidden="1">1</definedName>
    <definedName name="solver_est" localSheetId="2" hidden="1">1</definedName>
    <definedName name="solver_itr" localSheetId="3" hidden="1">2147483647</definedName>
    <definedName name="solver_itr" localSheetId="2" hidden="1">2147483647</definedName>
    <definedName name="solver_lhs1" localSheetId="3" hidden="1">'Pensión en México'!$B$296</definedName>
    <definedName name="solver_lhs1" localSheetId="2" hidden="1">'Pensión en México 100%'!$B$296</definedName>
    <definedName name="solver_lhs2" localSheetId="2" hidden="1">'Pensión en México 100%'!$E$5</definedName>
    <definedName name="solver_lhs3" localSheetId="2" hidden="1">'Pensión en México 100%'!$H$5</definedName>
    <definedName name="solver_lhs4" localSheetId="2" hidden="1">'Pensión en México 100%'!$H$5</definedName>
    <definedName name="solver_mip" localSheetId="3" hidden="1">2147483647</definedName>
    <definedName name="solver_mip" localSheetId="2" hidden="1">2147483647</definedName>
    <definedName name="solver_mni" localSheetId="3" hidden="1">30</definedName>
    <definedName name="solver_mni" localSheetId="2" hidden="1">30</definedName>
    <definedName name="solver_mrt" localSheetId="3" hidden="1">0.075</definedName>
    <definedName name="solver_mrt" localSheetId="2" hidden="1">0.075</definedName>
    <definedName name="solver_msl" localSheetId="3" hidden="1">2</definedName>
    <definedName name="solver_msl" localSheetId="2" hidden="1">2</definedName>
    <definedName name="solver_neg" localSheetId="3" hidden="1">1</definedName>
    <definedName name="solver_neg" localSheetId="2" hidden="1">2</definedName>
    <definedName name="solver_nod" localSheetId="3" hidden="1">2147483647</definedName>
    <definedName name="solver_nod" localSheetId="2" hidden="1">2147483647</definedName>
    <definedName name="solver_num" localSheetId="3" hidden="1">1</definedName>
    <definedName name="solver_num" localSheetId="2" hidden="1">4</definedName>
    <definedName name="solver_nwt" localSheetId="3" hidden="1">1</definedName>
    <definedName name="solver_nwt" localSheetId="2" hidden="1">1</definedName>
    <definedName name="solver_opt" localSheetId="3" hidden="1">'Pensión en México'!$E$523</definedName>
    <definedName name="solver_opt" localSheetId="2" hidden="1">'Pensión en México 100%'!$E$523</definedName>
    <definedName name="solver_pre" localSheetId="3" hidden="1">0.000001</definedName>
    <definedName name="solver_pre" localSheetId="2" hidden="1">0.000001</definedName>
    <definedName name="solver_rbv" localSheetId="3" hidden="1">2</definedName>
    <definedName name="solver_rbv" localSheetId="2" hidden="1">2</definedName>
    <definedName name="solver_rel1" localSheetId="3" hidden="1">1</definedName>
    <definedName name="solver_rel1" localSheetId="2" hidden="1">1</definedName>
    <definedName name="solver_rel2" localSheetId="2" hidden="1">3</definedName>
    <definedName name="solver_rel3" localSheetId="2" hidden="1">1</definedName>
    <definedName name="solver_rel4" localSheetId="2" hidden="1">2</definedName>
    <definedName name="solver_rhs1" localSheetId="3" hidden="1">0</definedName>
    <definedName name="solver_rhs1" localSheetId="2" hidden="1">0</definedName>
    <definedName name="solver_rhs2" localSheetId="2" hidden="1">0</definedName>
    <definedName name="solver_rhs3" localSheetId="2" hidden="1">100%</definedName>
    <definedName name="solver_rhs4" localSheetId="2" hidden="1">100%</definedName>
    <definedName name="solver_rlx" localSheetId="3" hidden="1">2</definedName>
    <definedName name="solver_rlx" localSheetId="2" hidden="1">2</definedName>
    <definedName name="solver_rsd" localSheetId="3" hidden="1">0</definedName>
    <definedName name="solver_rsd" localSheetId="2" hidden="1">0</definedName>
    <definedName name="solver_scl" localSheetId="3" hidden="1">2</definedName>
    <definedName name="solver_scl" localSheetId="2" hidden="1">2</definedName>
    <definedName name="solver_sho" localSheetId="3" hidden="1">2</definedName>
    <definedName name="solver_sho" localSheetId="2" hidden="1">2</definedName>
    <definedName name="solver_ssz" localSheetId="3" hidden="1">100</definedName>
    <definedName name="solver_ssz" localSheetId="2" hidden="1">100</definedName>
    <definedName name="solver_tim" localSheetId="3" hidden="1">2147483647</definedName>
    <definedName name="solver_tim" localSheetId="2" hidden="1">2147483647</definedName>
    <definedName name="solver_tol" localSheetId="3" hidden="1">0.01</definedName>
    <definedName name="solver_tol" localSheetId="2" hidden="1">0.01</definedName>
    <definedName name="solver_typ" localSheetId="3" hidden="1">3</definedName>
    <definedName name="solver_typ" localSheetId="2" hidden="1">3</definedName>
    <definedName name="solver_val" localSheetId="3" hidden="1">0</definedName>
    <definedName name="solver_val" localSheetId="2" hidden="1">0</definedName>
    <definedName name="solver_ver" localSheetId="3" hidden="1">3</definedName>
    <definedName name="solver_ver" localSheetId="2" hidden="1">3</definedName>
  </definedNames>
  <calcPr calcId="152511" concurrentCalc="0" concurrentManualCount="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9" l="1"/>
  <c r="I5" i="7"/>
  <c r="I5" i="6"/>
  <c r="T26" i="9"/>
  <c r="S26" i="9"/>
  <c r="R26" i="9"/>
  <c r="D5" i="7"/>
  <c r="N26" i="9"/>
  <c r="G5" i="7"/>
  <c r="H5" i="7"/>
  <c r="P26" i="9"/>
  <c r="K17" i="9"/>
  <c r="E5" i="9"/>
  <c r="D5" i="9"/>
  <c r="F5" i="6"/>
  <c r="G5" i="6"/>
  <c r="B5" i="9"/>
  <c r="A5" i="9"/>
  <c r="F7" i="8"/>
  <c r="F5" i="8"/>
  <c r="D5" i="8"/>
  <c r="G5" i="8"/>
  <c r="H5" i="8"/>
  <c r="C5" i="8"/>
  <c r="I5" i="8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C5" i="7"/>
  <c r="B8" i="7"/>
  <c r="C8" i="7"/>
  <c r="D8" i="7"/>
  <c r="E8" i="7"/>
  <c r="B9" i="7"/>
  <c r="C9" i="7"/>
  <c r="D9" i="7"/>
  <c r="E9" i="7"/>
  <c r="B10" i="7"/>
  <c r="C10" i="7"/>
  <c r="D10" i="7"/>
  <c r="E10" i="7"/>
  <c r="B11" i="7"/>
  <c r="C11" i="7"/>
  <c r="D11" i="7"/>
  <c r="E11" i="7"/>
  <c r="B12" i="7"/>
  <c r="C12" i="7"/>
  <c r="D12" i="7"/>
  <c r="E12" i="7"/>
  <c r="B13" i="7"/>
  <c r="C13" i="7"/>
  <c r="D13" i="7"/>
  <c r="E13" i="7"/>
  <c r="B14" i="7"/>
  <c r="C14" i="7"/>
  <c r="D14" i="7"/>
  <c r="E14" i="7"/>
  <c r="B15" i="7"/>
  <c r="C15" i="7"/>
  <c r="D15" i="7"/>
  <c r="E15" i="7"/>
  <c r="B16" i="7"/>
  <c r="C16" i="7"/>
  <c r="D16" i="7"/>
  <c r="E16" i="7"/>
  <c r="B17" i="7"/>
  <c r="C17" i="7"/>
  <c r="D17" i="7"/>
  <c r="E17" i="7"/>
  <c r="B18" i="7"/>
  <c r="C18" i="7"/>
  <c r="D18" i="7"/>
  <c r="E18" i="7"/>
  <c r="B19" i="7"/>
  <c r="C19" i="7"/>
  <c r="D19" i="7"/>
  <c r="E19" i="7"/>
  <c r="B20" i="7"/>
  <c r="C20" i="7"/>
  <c r="D20" i="7"/>
  <c r="E20" i="7"/>
  <c r="B21" i="7"/>
  <c r="C21" i="7"/>
  <c r="D21" i="7"/>
  <c r="E21" i="7"/>
  <c r="B22" i="7"/>
  <c r="C22" i="7"/>
  <c r="D22" i="7"/>
  <c r="E22" i="7"/>
  <c r="B23" i="7"/>
  <c r="C23" i="7"/>
  <c r="D23" i="7"/>
  <c r="E23" i="7"/>
  <c r="B24" i="7"/>
  <c r="C24" i="7"/>
  <c r="D24" i="7"/>
  <c r="E24" i="7"/>
  <c r="B25" i="7"/>
  <c r="C25" i="7"/>
  <c r="D25" i="7"/>
  <c r="E25" i="7"/>
  <c r="B26" i="7"/>
  <c r="C26" i="7"/>
  <c r="D26" i="7"/>
  <c r="E26" i="7"/>
  <c r="B27" i="7"/>
  <c r="C27" i="7"/>
  <c r="D27" i="7"/>
  <c r="E27" i="7"/>
  <c r="B28" i="7"/>
  <c r="C28" i="7"/>
  <c r="D28" i="7"/>
  <c r="E28" i="7"/>
  <c r="B29" i="7"/>
  <c r="C29" i="7"/>
  <c r="D29" i="7"/>
  <c r="E29" i="7"/>
  <c r="B30" i="7"/>
  <c r="C30" i="7"/>
  <c r="D30" i="7"/>
  <c r="E30" i="7"/>
  <c r="B31" i="7"/>
  <c r="C31" i="7"/>
  <c r="D31" i="7"/>
  <c r="E31" i="7"/>
  <c r="B32" i="7"/>
  <c r="C32" i="7"/>
  <c r="D32" i="7"/>
  <c r="E32" i="7"/>
  <c r="B33" i="7"/>
  <c r="C33" i="7"/>
  <c r="D33" i="7"/>
  <c r="E33" i="7"/>
  <c r="B34" i="7"/>
  <c r="C34" i="7"/>
  <c r="D34" i="7"/>
  <c r="E34" i="7"/>
  <c r="B35" i="7"/>
  <c r="C35" i="7"/>
  <c r="D35" i="7"/>
  <c r="E35" i="7"/>
  <c r="B36" i="7"/>
  <c r="C36" i="7"/>
  <c r="D36" i="7"/>
  <c r="E36" i="7"/>
  <c r="B37" i="7"/>
  <c r="C37" i="7"/>
  <c r="D37" i="7"/>
  <c r="E37" i="7"/>
  <c r="B38" i="7"/>
  <c r="C38" i="7"/>
  <c r="D38" i="7"/>
  <c r="E38" i="7"/>
  <c r="B39" i="7"/>
  <c r="C39" i="7"/>
  <c r="D39" i="7"/>
  <c r="E39" i="7"/>
  <c r="B40" i="7"/>
  <c r="C40" i="7"/>
  <c r="D40" i="7"/>
  <c r="E40" i="7"/>
  <c r="B41" i="7"/>
  <c r="C41" i="7"/>
  <c r="D41" i="7"/>
  <c r="E41" i="7"/>
  <c r="B42" i="7"/>
  <c r="C42" i="7"/>
  <c r="D42" i="7"/>
  <c r="E42" i="7"/>
  <c r="B43" i="7"/>
  <c r="C43" i="7"/>
  <c r="D43" i="7"/>
  <c r="E43" i="7"/>
  <c r="B44" i="7"/>
  <c r="C44" i="7"/>
  <c r="D44" i="7"/>
  <c r="E44" i="7"/>
  <c r="B45" i="7"/>
  <c r="C45" i="7"/>
  <c r="D45" i="7"/>
  <c r="E45" i="7"/>
  <c r="B46" i="7"/>
  <c r="C46" i="7"/>
  <c r="D46" i="7"/>
  <c r="E46" i="7"/>
  <c r="B47" i="7"/>
  <c r="C47" i="7"/>
  <c r="D47" i="7"/>
  <c r="E47" i="7"/>
  <c r="B48" i="7"/>
  <c r="C48" i="7"/>
  <c r="D48" i="7"/>
  <c r="E48" i="7"/>
  <c r="B49" i="7"/>
  <c r="C49" i="7"/>
  <c r="D49" i="7"/>
  <c r="E49" i="7"/>
  <c r="B50" i="7"/>
  <c r="C50" i="7"/>
  <c r="D50" i="7"/>
  <c r="E50" i="7"/>
  <c r="B51" i="7"/>
  <c r="C51" i="7"/>
  <c r="D51" i="7"/>
  <c r="E51" i="7"/>
  <c r="B52" i="7"/>
  <c r="C52" i="7"/>
  <c r="D52" i="7"/>
  <c r="E52" i="7"/>
  <c r="B53" i="7"/>
  <c r="C53" i="7"/>
  <c r="D53" i="7"/>
  <c r="E53" i="7"/>
  <c r="B54" i="7"/>
  <c r="C54" i="7"/>
  <c r="D54" i="7"/>
  <c r="E54" i="7"/>
  <c r="B55" i="7"/>
  <c r="C55" i="7"/>
  <c r="D55" i="7"/>
  <c r="E55" i="7"/>
  <c r="B56" i="7"/>
  <c r="C56" i="7"/>
  <c r="D56" i="7"/>
  <c r="E56" i="7"/>
  <c r="B57" i="7"/>
  <c r="C57" i="7"/>
  <c r="D57" i="7"/>
  <c r="E57" i="7"/>
  <c r="B58" i="7"/>
  <c r="C58" i="7"/>
  <c r="D58" i="7"/>
  <c r="E58" i="7"/>
  <c r="B59" i="7"/>
  <c r="C59" i="7"/>
  <c r="D59" i="7"/>
  <c r="E59" i="7"/>
  <c r="B60" i="7"/>
  <c r="C60" i="7"/>
  <c r="D60" i="7"/>
  <c r="E60" i="7"/>
  <c r="B61" i="7"/>
  <c r="C61" i="7"/>
  <c r="D61" i="7"/>
  <c r="E61" i="7"/>
  <c r="B62" i="7"/>
  <c r="C62" i="7"/>
  <c r="D62" i="7"/>
  <c r="E62" i="7"/>
  <c r="B63" i="7"/>
  <c r="C63" i="7"/>
  <c r="D63" i="7"/>
  <c r="E63" i="7"/>
  <c r="B64" i="7"/>
  <c r="C64" i="7"/>
  <c r="D64" i="7"/>
  <c r="E64" i="7"/>
  <c r="B65" i="7"/>
  <c r="C65" i="7"/>
  <c r="D65" i="7"/>
  <c r="E65" i="7"/>
  <c r="B66" i="7"/>
  <c r="C66" i="7"/>
  <c r="D66" i="7"/>
  <c r="E66" i="7"/>
  <c r="B67" i="7"/>
  <c r="C67" i="7"/>
  <c r="D67" i="7"/>
  <c r="E67" i="7"/>
  <c r="B68" i="7"/>
  <c r="C68" i="7"/>
  <c r="D68" i="7"/>
  <c r="E68" i="7"/>
  <c r="B69" i="7"/>
  <c r="C69" i="7"/>
  <c r="D69" i="7"/>
  <c r="E69" i="7"/>
  <c r="B70" i="7"/>
  <c r="C70" i="7"/>
  <c r="D70" i="7"/>
  <c r="E70" i="7"/>
  <c r="B71" i="7"/>
  <c r="C71" i="7"/>
  <c r="D71" i="7"/>
  <c r="E71" i="7"/>
  <c r="B72" i="7"/>
  <c r="C72" i="7"/>
  <c r="D72" i="7"/>
  <c r="E72" i="7"/>
  <c r="B73" i="7"/>
  <c r="C73" i="7"/>
  <c r="D73" i="7"/>
  <c r="E73" i="7"/>
  <c r="B74" i="7"/>
  <c r="C74" i="7"/>
  <c r="D74" i="7"/>
  <c r="E74" i="7"/>
  <c r="B75" i="7"/>
  <c r="C75" i="7"/>
  <c r="D75" i="7"/>
  <c r="E75" i="7"/>
  <c r="B76" i="7"/>
  <c r="C76" i="7"/>
  <c r="D76" i="7"/>
  <c r="E76" i="7"/>
  <c r="B77" i="7"/>
  <c r="C77" i="7"/>
  <c r="D77" i="7"/>
  <c r="E77" i="7"/>
  <c r="B78" i="7"/>
  <c r="C78" i="7"/>
  <c r="D78" i="7"/>
  <c r="E78" i="7"/>
  <c r="B79" i="7"/>
  <c r="C79" i="7"/>
  <c r="D79" i="7"/>
  <c r="E79" i="7"/>
  <c r="B80" i="7"/>
  <c r="C80" i="7"/>
  <c r="D80" i="7"/>
  <c r="E80" i="7"/>
  <c r="B81" i="7"/>
  <c r="C81" i="7"/>
  <c r="D81" i="7"/>
  <c r="E81" i="7"/>
  <c r="B82" i="7"/>
  <c r="C82" i="7"/>
  <c r="D82" i="7"/>
  <c r="E82" i="7"/>
  <c r="B83" i="7"/>
  <c r="C83" i="7"/>
  <c r="D83" i="7"/>
  <c r="E83" i="7"/>
  <c r="B84" i="7"/>
  <c r="C84" i="7"/>
  <c r="D84" i="7"/>
  <c r="E84" i="7"/>
  <c r="B85" i="7"/>
  <c r="C85" i="7"/>
  <c r="D85" i="7"/>
  <c r="E85" i="7"/>
  <c r="B86" i="7"/>
  <c r="C86" i="7"/>
  <c r="D86" i="7"/>
  <c r="E86" i="7"/>
  <c r="B87" i="7"/>
  <c r="C87" i="7"/>
  <c r="D87" i="7"/>
  <c r="E87" i="7"/>
  <c r="B88" i="7"/>
  <c r="C88" i="7"/>
  <c r="D88" i="7"/>
  <c r="E88" i="7"/>
  <c r="B89" i="7"/>
  <c r="C89" i="7"/>
  <c r="D89" i="7"/>
  <c r="E89" i="7"/>
  <c r="B90" i="7"/>
  <c r="C90" i="7"/>
  <c r="D90" i="7"/>
  <c r="E90" i="7"/>
  <c r="B91" i="7"/>
  <c r="C91" i="7"/>
  <c r="D91" i="7"/>
  <c r="E91" i="7"/>
  <c r="B92" i="7"/>
  <c r="C92" i="7"/>
  <c r="D92" i="7"/>
  <c r="E92" i="7"/>
  <c r="B93" i="7"/>
  <c r="C93" i="7"/>
  <c r="D93" i="7"/>
  <c r="E93" i="7"/>
  <c r="B94" i="7"/>
  <c r="C94" i="7"/>
  <c r="D94" i="7"/>
  <c r="E94" i="7"/>
  <c r="B95" i="7"/>
  <c r="C95" i="7"/>
  <c r="D95" i="7"/>
  <c r="E95" i="7"/>
  <c r="B96" i="7"/>
  <c r="C96" i="7"/>
  <c r="D96" i="7"/>
  <c r="E96" i="7"/>
  <c r="B97" i="7"/>
  <c r="C97" i="7"/>
  <c r="D97" i="7"/>
  <c r="E97" i="7"/>
  <c r="B98" i="7"/>
  <c r="C98" i="7"/>
  <c r="D98" i="7"/>
  <c r="E98" i="7"/>
  <c r="B99" i="7"/>
  <c r="C99" i="7"/>
  <c r="D99" i="7"/>
  <c r="E99" i="7"/>
  <c r="B100" i="7"/>
  <c r="C100" i="7"/>
  <c r="D100" i="7"/>
  <c r="E100" i="7"/>
  <c r="B101" i="7"/>
  <c r="C101" i="7"/>
  <c r="D101" i="7"/>
  <c r="E101" i="7"/>
  <c r="B102" i="7"/>
  <c r="C102" i="7"/>
  <c r="D102" i="7"/>
  <c r="E102" i="7"/>
  <c r="B103" i="7"/>
  <c r="C103" i="7"/>
  <c r="D103" i="7"/>
  <c r="E103" i="7"/>
  <c r="B104" i="7"/>
  <c r="C104" i="7"/>
  <c r="D104" i="7"/>
  <c r="E104" i="7"/>
  <c r="B105" i="7"/>
  <c r="C105" i="7"/>
  <c r="D105" i="7"/>
  <c r="E105" i="7"/>
  <c r="B106" i="7"/>
  <c r="C106" i="7"/>
  <c r="D106" i="7"/>
  <c r="E106" i="7"/>
  <c r="B107" i="7"/>
  <c r="C107" i="7"/>
  <c r="D107" i="7"/>
  <c r="E107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B133" i="7"/>
  <c r="C133" i="7"/>
  <c r="D133" i="7"/>
  <c r="E133" i="7"/>
  <c r="B134" i="7"/>
  <c r="C134" i="7"/>
  <c r="D134" i="7"/>
  <c r="E134" i="7"/>
  <c r="B135" i="7"/>
  <c r="C135" i="7"/>
  <c r="D135" i="7"/>
  <c r="E135" i="7"/>
  <c r="B136" i="7"/>
  <c r="C136" i="7"/>
  <c r="D136" i="7"/>
  <c r="E136" i="7"/>
  <c r="B137" i="7"/>
  <c r="C137" i="7"/>
  <c r="D137" i="7"/>
  <c r="E137" i="7"/>
  <c r="B138" i="7"/>
  <c r="C138" i="7"/>
  <c r="D138" i="7"/>
  <c r="E138" i="7"/>
  <c r="B139" i="7"/>
  <c r="C139" i="7"/>
  <c r="D139" i="7"/>
  <c r="E139" i="7"/>
  <c r="B140" i="7"/>
  <c r="C140" i="7"/>
  <c r="D140" i="7"/>
  <c r="E140" i="7"/>
  <c r="B141" i="7"/>
  <c r="C141" i="7"/>
  <c r="D141" i="7"/>
  <c r="E141" i="7"/>
  <c r="B142" i="7"/>
  <c r="C142" i="7"/>
  <c r="D142" i="7"/>
  <c r="E142" i="7"/>
  <c r="B143" i="7"/>
  <c r="C143" i="7"/>
  <c r="D143" i="7"/>
  <c r="E143" i="7"/>
  <c r="B144" i="7"/>
  <c r="C144" i="7"/>
  <c r="D144" i="7"/>
  <c r="E144" i="7"/>
  <c r="B145" i="7"/>
  <c r="C145" i="7"/>
  <c r="D145" i="7"/>
  <c r="E145" i="7"/>
  <c r="B146" i="7"/>
  <c r="C146" i="7"/>
  <c r="D146" i="7"/>
  <c r="E146" i="7"/>
  <c r="B147" i="7"/>
  <c r="C147" i="7"/>
  <c r="D147" i="7"/>
  <c r="E147" i="7"/>
  <c r="B148" i="7"/>
  <c r="C148" i="7"/>
  <c r="D148" i="7"/>
  <c r="E148" i="7"/>
  <c r="B149" i="7"/>
  <c r="C149" i="7"/>
  <c r="D149" i="7"/>
  <c r="E149" i="7"/>
  <c r="B150" i="7"/>
  <c r="C150" i="7"/>
  <c r="D150" i="7"/>
  <c r="E150" i="7"/>
  <c r="B151" i="7"/>
  <c r="C151" i="7"/>
  <c r="D151" i="7"/>
  <c r="E151" i="7"/>
  <c r="B152" i="7"/>
  <c r="C152" i="7"/>
  <c r="D152" i="7"/>
  <c r="E152" i="7"/>
  <c r="B153" i="7"/>
  <c r="C153" i="7"/>
  <c r="D153" i="7"/>
  <c r="E153" i="7"/>
  <c r="B154" i="7"/>
  <c r="C154" i="7"/>
  <c r="D154" i="7"/>
  <c r="E154" i="7"/>
  <c r="B155" i="7"/>
  <c r="C155" i="7"/>
  <c r="D155" i="7"/>
  <c r="E155" i="7"/>
  <c r="B156" i="7"/>
  <c r="C156" i="7"/>
  <c r="D156" i="7"/>
  <c r="E156" i="7"/>
  <c r="B157" i="7"/>
  <c r="C157" i="7"/>
  <c r="D157" i="7"/>
  <c r="E157" i="7"/>
  <c r="B158" i="7"/>
  <c r="C158" i="7"/>
  <c r="D158" i="7"/>
  <c r="E158" i="7"/>
  <c r="B159" i="7"/>
  <c r="C159" i="7"/>
  <c r="D159" i="7"/>
  <c r="E159" i="7"/>
  <c r="B160" i="7"/>
  <c r="C160" i="7"/>
  <c r="D160" i="7"/>
  <c r="E160" i="7"/>
  <c r="B161" i="7"/>
  <c r="C161" i="7"/>
  <c r="D161" i="7"/>
  <c r="E161" i="7"/>
  <c r="B162" i="7"/>
  <c r="C162" i="7"/>
  <c r="D162" i="7"/>
  <c r="E162" i="7"/>
  <c r="B163" i="7"/>
  <c r="C163" i="7"/>
  <c r="D163" i="7"/>
  <c r="E163" i="7"/>
  <c r="B164" i="7"/>
  <c r="C164" i="7"/>
  <c r="D164" i="7"/>
  <c r="E164" i="7"/>
  <c r="B165" i="7"/>
  <c r="C165" i="7"/>
  <c r="D165" i="7"/>
  <c r="E165" i="7"/>
  <c r="B166" i="7"/>
  <c r="C166" i="7"/>
  <c r="D166" i="7"/>
  <c r="E166" i="7"/>
  <c r="B167" i="7"/>
  <c r="C167" i="7"/>
  <c r="D167" i="7"/>
  <c r="E167" i="7"/>
  <c r="B168" i="7"/>
  <c r="C168" i="7"/>
  <c r="D168" i="7"/>
  <c r="E168" i="7"/>
  <c r="B169" i="7"/>
  <c r="C169" i="7"/>
  <c r="D169" i="7"/>
  <c r="E169" i="7"/>
  <c r="B170" i="7"/>
  <c r="C170" i="7"/>
  <c r="D170" i="7"/>
  <c r="E170" i="7"/>
  <c r="B171" i="7"/>
  <c r="C171" i="7"/>
  <c r="D171" i="7"/>
  <c r="E171" i="7"/>
  <c r="B172" i="7"/>
  <c r="C172" i="7"/>
  <c r="D172" i="7"/>
  <c r="E172" i="7"/>
  <c r="B173" i="7"/>
  <c r="C173" i="7"/>
  <c r="D173" i="7"/>
  <c r="E173" i="7"/>
  <c r="B174" i="7"/>
  <c r="C174" i="7"/>
  <c r="D174" i="7"/>
  <c r="E174" i="7"/>
  <c r="B175" i="7"/>
  <c r="C175" i="7"/>
  <c r="D175" i="7"/>
  <c r="E175" i="7"/>
  <c r="B176" i="7"/>
  <c r="C176" i="7"/>
  <c r="D176" i="7"/>
  <c r="E176" i="7"/>
  <c r="B177" i="7"/>
  <c r="C177" i="7"/>
  <c r="D177" i="7"/>
  <c r="E177" i="7"/>
  <c r="B178" i="7"/>
  <c r="C178" i="7"/>
  <c r="D178" i="7"/>
  <c r="E178" i="7"/>
  <c r="B179" i="7"/>
  <c r="C179" i="7"/>
  <c r="D179" i="7"/>
  <c r="E179" i="7"/>
  <c r="B180" i="7"/>
  <c r="C180" i="7"/>
  <c r="D180" i="7"/>
  <c r="E180" i="7"/>
  <c r="B181" i="7"/>
  <c r="C181" i="7"/>
  <c r="D181" i="7"/>
  <c r="E181" i="7"/>
  <c r="B182" i="7"/>
  <c r="C182" i="7"/>
  <c r="D182" i="7"/>
  <c r="E182" i="7"/>
  <c r="B183" i="7"/>
  <c r="C183" i="7"/>
  <c r="D183" i="7"/>
  <c r="E183" i="7"/>
  <c r="B184" i="7"/>
  <c r="C184" i="7"/>
  <c r="D184" i="7"/>
  <c r="E184" i="7"/>
  <c r="B185" i="7"/>
  <c r="C185" i="7"/>
  <c r="D185" i="7"/>
  <c r="E185" i="7"/>
  <c r="B186" i="7"/>
  <c r="C186" i="7"/>
  <c r="D186" i="7"/>
  <c r="E186" i="7"/>
  <c r="B187" i="7"/>
  <c r="C187" i="7"/>
  <c r="D187" i="7"/>
  <c r="E187" i="7"/>
  <c r="B188" i="7"/>
  <c r="C188" i="7"/>
  <c r="D188" i="7"/>
  <c r="E188" i="7"/>
  <c r="B189" i="7"/>
  <c r="C189" i="7"/>
  <c r="D189" i="7"/>
  <c r="E189" i="7"/>
  <c r="B190" i="7"/>
  <c r="C190" i="7"/>
  <c r="D190" i="7"/>
  <c r="E190" i="7"/>
  <c r="B191" i="7"/>
  <c r="C191" i="7"/>
  <c r="D191" i="7"/>
  <c r="E191" i="7"/>
  <c r="B192" i="7"/>
  <c r="C192" i="7"/>
  <c r="D192" i="7"/>
  <c r="E192" i="7"/>
  <c r="B193" i="7"/>
  <c r="C193" i="7"/>
  <c r="D193" i="7"/>
  <c r="E193" i="7"/>
  <c r="B194" i="7"/>
  <c r="C194" i="7"/>
  <c r="D194" i="7"/>
  <c r="E194" i="7"/>
  <c r="B195" i="7"/>
  <c r="C195" i="7"/>
  <c r="D195" i="7"/>
  <c r="E195" i="7"/>
  <c r="B196" i="7"/>
  <c r="C196" i="7"/>
  <c r="D196" i="7"/>
  <c r="E196" i="7"/>
  <c r="B197" i="7"/>
  <c r="C197" i="7"/>
  <c r="D197" i="7"/>
  <c r="E197" i="7"/>
  <c r="B198" i="7"/>
  <c r="C198" i="7"/>
  <c r="D198" i="7"/>
  <c r="E198" i="7"/>
  <c r="B199" i="7"/>
  <c r="C199" i="7"/>
  <c r="D199" i="7"/>
  <c r="E199" i="7"/>
  <c r="B200" i="7"/>
  <c r="C200" i="7"/>
  <c r="D200" i="7"/>
  <c r="E200" i="7"/>
  <c r="B201" i="7"/>
  <c r="C201" i="7"/>
  <c r="D201" i="7"/>
  <c r="E201" i="7"/>
  <c r="B202" i="7"/>
  <c r="C202" i="7"/>
  <c r="D202" i="7"/>
  <c r="E202" i="7"/>
  <c r="B203" i="7"/>
  <c r="C203" i="7"/>
  <c r="D203" i="7"/>
  <c r="E203" i="7"/>
  <c r="B204" i="7"/>
  <c r="C204" i="7"/>
  <c r="D204" i="7"/>
  <c r="E204" i="7"/>
  <c r="B205" i="7"/>
  <c r="C205" i="7"/>
  <c r="D205" i="7"/>
  <c r="E205" i="7"/>
  <c r="B206" i="7"/>
  <c r="C206" i="7"/>
  <c r="D206" i="7"/>
  <c r="E206" i="7"/>
  <c r="B207" i="7"/>
  <c r="C207" i="7"/>
  <c r="D207" i="7"/>
  <c r="E207" i="7"/>
  <c r="B208" i="7"/>
  <c r="C208" i="7"/>
  <c r="D208" i="7"/>
  <c r="E208" i="7"/>
  <c r="B209" i="7"/>
  <c r="C209" i="7"/>
  <c r="D209" i="7"/>
  <c r="E209" i="7"/>
  <c r="B210" i="7"/>
  <c r="C210" i="7"/>
  <c r="D210" i="7"/>
  <c r="E210" i="7"/>
  <c r="B211" i="7"/>
  <c r="C211" i="7"/>
  <c r="D211" i="7"/>
  <c r="E211" i="7"/>
  <c r="B212" i="7"/>
  <c r="C212" i="7"/>
  <c r="D212" i="7"/>
  <c r="E212" i="7"/>
  <c r="B213" i="7"/>
  <c r="C213" i="7"/>
  <c r="D213" i="7"/>
  <c r="E213" i="7"/>
  <c r="B214" i="7"/>
  <c r="C214" i="7"/>
  <c r="D214" i="7"/>
  <c r="E214" i="7"/>
  <c r="B215" i="7"/>
  <c r="C215" i="7"/>
  <c r="D215" i="7"/>
  <c r="E215" i="7"/>
  <c r="B216" i="7"/>
  <c r="C216" i="7"/>
  <c r="D216" i="7"/>
  <c r="E216" i="7"/>
  <c r="B217" i="7"/>
  <c r="C217" i="7"/>
  <c r="D217" i="7"/>
  <c r="E217" i="7"/>
  <c r="B218" i="7"/>
  <c r="C218" i="7"/>
  <c r="D218" i="7"/>
  <c r="E218" i="7"/>
  <c r="B219" i="7"/>
  <c r="C219" i="7"/>
  <c r="D219" i="7"/>
  <c r="E219" i="7"/>
  <c r="B220" i="7"/>
  <c r="C220" i="7"/>
  <c r="D220" i="7"/>
  <c r="E220" i="7"/>
  <c r="B221" i="7"/>
  <c r="C221" i="7"/>
  <c r="D221" i="7"/>
  <c r="E221" i="7"/>
  <c r="B222" i="7"/>
  <c r="C222" i="7"/>
  <c r="D222" i="7"/>
  <c r="E222" i="7"/>
  <c r="B223" i="7"/>
  <c r="C223" i="7"/>
  <c r="D223" i="7"/>
  <c r="E223" i="7"/>
  <c r="B224" i="7"/>
  <c r="C224" i="7"/>
  <c r="D224" i="7"/>
  <c r="E224" i="7"/>
  <c r="B225" i="7"/>
  <c r="C225" i="7"/>
  <c r="D225" i="7"/>
  <c r="E225" i="7"/>
  <c r="B226" i="7"/>
  <c r="C226" i="7"/>
  <c r="D226" i="7"/>
  <c r="E226" i="7"/>
  <c r="B227" i="7"/>
  <c r="C227" i="7"/>
  <c r="D227" i="7"/>
  <c r="E227" i="7"/>
  <c r="B228" i="7"/>
  <c r="C228" i="7"/>
  <c r="D228" i="7"/>
  <c r="E228" i="7"/>
  <c r="B229" i="7"/>
  <c r="C229" i="7"/>
  <c r="D229" i="7"/>
  <c r="E229" i="7"/>
  <c r="B230" i="7"/>
  <c r="C230" i="7"/>
  <c r="D230" i="7"/>
  <c r="E230" i="7"/>
  <c r="B231" i="7"/>
  <c r="C231" i="7"/>
  <c r="D231" i="7"/>
  <c r="E231" i="7"/>
  <c r="B232" i="7"/>
  <c r="C232" i="7"/>
  <c r="D232" i="7"/>
  <c r="E232" i="7"/>
  <c r="B233" i="7"/>
  <c r="C233" i="7"/>
  <c r="D233" i="7"/>
  <c r="E233" i="7"/>
  <c r="B234" i="7"/>
  <c r="C234" i="7"/>
  <c r="D234" i="7"/>
  <c r="E234" i="7"/>
  <c r="B235" i="7"/>
  <c r="C235" i="7"/>
  <c r="D235" i="7"/>
  <c r="E235" i="7"/>
  <c r="B236" i="7"/>
  <c r="C236" i="7"/>
  <c r="D236" i="7"/>
  <c r="E236" i="7"/>
  <c r="B237" i="7"/>
  <c r="C237" i="7"/>
  <c r="D237" i="7"/>
  <c r="E237" i="7"/>
  <c r="B238" i="7"/>
  <c r="C238" i="7"/>
  <c r="D238" i="7"/>
  <c r="E238" i="7"/>
  <c r="B239" i="7"/>
  <c r="C239" i="7"/>
  <c r="D239" i="7"/>
  <c r="E239" i="7"/>
  <c r="B240" i="7"/>
  <c r="C240" i="7"/>
  <c r="D240" i="7"/>
  <c r="E240" i="7"/>
  <c r="B241" i="7"/>
  <c r="C241" i="7"/>
  <c r="D241" i="7"/>
  <c r="E241" i="7"/>
  <c r="B242" i="7"/>
  <c r="C242" i="7"/>
  <c r="D242" i="7"/>
  <c r="E242" i="7"/>
  <c r="B243" i="7"/>
  <c r="C243" i="7"/>
  <c r="D243" i="7"/>
  <c r="E243" i="7"/>
  <c r="B244" i="7"/>
  <c r="C244" i="7"/>
  <c r="D244" i="7"/>
  <c r="E244" i="7"/>
  <c r="B245" i="7"/>
  <c r="C245" i="7"/>
  <c r="D245" i="7"/>
  <c r="E245" i="7"/>
  <c r="B246" i="7"/>
  <c r="C246" i="7"/>
  <c r="D246" i="7"/>
  <c r="E246" i="7"/>
  <c r="B247" i="7"/>
  <c r="C247" i="7"/>
  <c r="D247" i="7"/>
  <c r="E247" i="7"/>
  <c r="B248" i="7"/>
  <c r="C248" i="7"/>
  <c r="D248" i="7"/>
  <c r="E248" i="7"/>
  <c r="B249" i="7"/>
  <c r="C249" i="7"/>
  <c r="D249" i="7"/>
  <c r="E249" i="7"/>
  <c r="B250" i="7"/>
  <c r="C250" i="7"/>
  <c r="D250" i="7"/>
  <c r="E250" i="7"/>
  <c r="B251" i="7"/>
  <c r="C251" i="7"/>
  <c r="D251" i="7"/>
  <c r="E251" i="7"/>
  <c r="B252" i="7"/>
  <c r="C252" i="7"/>
  <c r="D252" i="7"/>
  <c r="E252" i="7"/>
  <c r="B253" i="7"/>
  <c r="C253" i="7"/>
  <c r="D253" i="7"/>
  <c r="E253" i="7"/>
  <c r="B254" i="7"/>
  <c r="C254" i="7"/>
  <c r="D254" i="7"/>
  <c r="E254" i="7"/>
  <c r="B255" i="7"/>
  <c r="C255" i="7"/>
  <c r="D255" i="7"/>
  <c r="E255" i="7"/>
  <c r="B256" i="7"/>
  <c r="C256" i="7"/>
  <c r="D256" i="7"/>
  <c r="E256" i="7"/>
  <c r="B257" i="7"/>
  <c r="C257" i="7"/>
  <c r="D257" i="7"/>
  <c r="E257" i="7"/>
  <c r="B258" i="7"/>
  <c r="C258" i="7"/>
  <c r="D258" i="7"/>
  <c r="E258" i="7"/>
  <c r="B259" i="7"/>
  <c r="C259" i="7"/>
  <c r="D259" i="7"/>
  <c r="E259" i="7"/>
  <c r="B260" i="7"/>
  <c r="C260" i="7"/>
  <c r="D260" i="7"/>
  <c r="E260" i="7"/>
  <c r="B261" i="7"/>
  <c r="C261" i="7"/>
  <c r="D261" i="7"/>
  <c r="E261" i="7"/>
  <c r="B262" i="7"/>
  <c r="C262" i="7"/>
  <c r="D262" i="7"/>
  <c r="E262" i="7"/>
  <c r="B263" i="7"/>
  <c r="C263" i="7"/>
  <c r="D263" i="7"/>
  <c r="E263" i="7"/>
  <c r="B264" i="7"/>
  <c r="C264" i="7"/>
  <c r="D264" i="7"/>
  <c r="E264" i="7"/>
  <c r="B265" i="7"/>
  <c r="C265" i="7"/>
  <c r="D265" i="7"/>
  <c r="E265" i="7"/>
  <c r="B266" i="7"/>
  <c r="C266" i="7"/>
  <c r="D266" i="7"/>
  <c r="E266" i="7"/>
  <c r="B267" i="7"/>
  <c r="C267" i="7"/>
  <c r="D267" i="7"/>
  <c r="E267" i="7"/>
  <c r="B268" i="7"/>
  <c r="C268" i="7"/>
  <c r="D268" i="7"/>
  <c r="E268" i="7"/>
  <c r="B269" i="7"/>
  <c r="C269" i="7"/>
  <c r="D269" i="7"/>
  <c r="E269" i="7"/>
  <c r="B270" i="7"/>
  <c r="C270" i="7"/>
  <c r="D270" i="7"/>
  <c r="E270" i="7"/>
  <c r="B271" i="7"/>
  <c r="C271" i="7"/>
  <c r="D271" i="7"/>
  <c r="E271" i="7"/>
  <c r="B272" i="7"/>
  <c r="C272" i="7"/>
  <c r="D272" i="7"/>
  <c r="E272" i="7"/>
  <c r="B273" i="7"/>
  <c r="C273" i="7"/>
  <c r="D273" i="7"/>
  <c r="E273" i="7"/>
  <c r="B274" i="7"/>
  <c r="C274" i="7"/>
  <c r="D274" i="7"/>
  <c r="E274" i="7"/>
  <c r="B275" i="7"/>
  <c r="C275" i="7"/>
  <c r="D275" i="7"/>
  <c r="E275" i="7"/>
  <c r="B276" i="7"/>
  <c r="C276" i="7"/>
  <c r="D276" i="7"/>
  <c r="E276" i="7"/>
  <c r="B277" i="7"/>
  <c r="C277" i="7"/>
  <c r="D277" i="7"/>
  <c r="E277" i="7"/>
  <c r="B278" i="7"/>
  <c r="C278" i="7"/>
  <c r="D278" i="7"/>
  <c r="E278" i="7"/>
  <c r="B279" i="7"/>
  <c r="C279" i="7"/>
  <c r="D279" i="7"/>
  <c r="E279" i="7"/>
  <c r="B280" i="7"/>
  <c r="C280" i="7"/>
  <c r="D280" i="7"/>
  <c r="E280" i="7"/>
  <c r="B281" i="7"/>
  <c r="C281" i="7"/>
  <c r="D281" i="7"/>
  <c r="E281" i="7"/>
  <c r="B282" i="7"/>
  <c r="C282" i="7"/>
  <c r="D282" i="7"/>
  <c r="E282" i="7"/>
  <c r="B283" i="7"/>
  <c r="C283" i="7"/>
  <c r="D283" i="7"/>
  <c r="E283" i="7"/>
  <c r="B284" i="7"/>
  <c r="C284" i="7"/>
  <c r="D284" i="7"/>
  <c r="E284" i="7"/>
  <c r="B285" i="7"/>
  <c r="C285" i="7"/>
  <c r="D285" i="7"/>
  <c r="E285" i="7"/>
  <c r="B286" i="7"/>
  <c r="C286" i="7"/>
  <c r="D286" i="7"/>
  <c r="E286" i="7"/>
  <c r="B287" i="7"/>
  <c r="C287" i="7"/>
  <c r="D287" i="7"/>
  <c r="E287" i="7"/>
  <c r="B288" i="7"/>
  <c r="C288" i="7"/>
  <c r="D288" i="7"/>
  <c r="E288" i="7"/>
  <c r="B289" i="7"/>
  <c r="C289" i="7"/>
  <c r="D289" i="7"/>
  <c r="E289" i="7"/>
  <c r="B290" i="7"/>
  <c r="C290" i="7"/>
  <c r="D290" i="7"/>
  <c r="E290" i="7"/>
  <c r="B291" i="7"/>
  <c r="C291" i="7"/>
  <c r="D291" i="7"/>
  <c r="E291" i="7"/>
  <c r="B292" i="7"/>
  <c r="C292" i="7"/>
  <c r="D292" i="7"/>
  <c r="E292" i="7"/>
  <c r="B293" i="7"/>
  <c r="C293" i="7"/>
  <c r="D293" i="7"/>
  <c r="E293" i="7"/>
  <c r="B294" i="7"/>
  <c r="C294" i="7"/>
  <c r="D294" i="7"/>
  <c r="E294" i="7"/>
  <c r="B295" i="7"/>
  <c r="C295" i="7"/>
  <c r="D295" i="7"/>
  <c r="E295" i="7"/>
  <c r="C296" i="7"/>
  <c r="D296" i="7"/>
  <c r="E296" i="7"/>
  <c r="B297" i="7"/>
  <c r="C297" i="7"/>
  <c r="D297" i="7"/>
  <c r="E297" i="7"/>
  <c r="B298" i="7"/>
  <c r="C298" i="7"/>
  <c r="D298" i="7"/>
  <c r="E298" i="7"/>
  <c r="B299" i="7"/>
  <c r="C299" i="7"/>
  <c r="D299" i="7"/>
  <c r="E299" i="7"/>
  <c r="B300" i="7"/>
  <c r="C300" i="7"/>
  <c r="D300" i="7"/>
  <c r="E300" i="7"/>
  <c r="B301" i="7"/>
  <c r="C301" i="7"/>
  <c r="D301" i="7"/>
  <c r="E301" i="7"/>
  <c r="B302" i="7"/>
  <c r="C302" i="7"/>
  <c r="D302" i="7"/>
  <c r="E302" i="7"/>
  <c r="B303" i="7"/>
  <c r="C303" i="7"/>
  <c r="D303" i="7"/>
  <c r="E303" i="7"/>
  <c r="B304" i="7"/>
  <c r="C304" i="7"/>
  <c r="D304" i="7"/>
  <c r="E304" i="7"/>
  <c r="B305" i="7"/>
  <c r="C305" i="7"/>
  <c r="D305" i="7"/>
  <c r="E305" i="7"/>
  <c r="B306" i="7"/>
  <c r="C306" i="7"/>
  <c r="D306" i="7"/>
  <c r="E306" i="7"/>
  <c r="B307" i="7"/>
  <c r="C307" i="7"/>
  <c r="D307" i="7"/>
  <c r="E307" i="7"/>
  <c r="B308" i="7"/>
  <c r="C308" i="7"/>
  <c r="D308" i="7"/>
  <c r="E308" i="7"/>
  <c r="B309" i="7"/>
  <c r="C309" i="7"/>
  <c r="D309" i="7"/>
  <c r="E309" i="7"/>
  <c r="B310" i="7"/>
  <c r="C310" i="7"/>
  <c r="D310" i="7"/>
  <c r="E310" i="7"/>
  <c r="B311" i="7"/>
  <c r="C311" i="7"/>
  <c r="D311" i="7"/>
  <c r="E311" i="7"/>
  <c r="B312" i="7"/>
  <c r="C312" i="7"/>
  <c r="D312" i="7"/>
  <c r="E312" i="7"/>
  <c r="B313" i="7"/>
  <c r="C313" i="7"/>
  <c r="D313" i="7"/>
  <c r="E313" i="7"/>
  <c r="B314" i="7"/>
  <c r="C314" i="7"/>
  <c r="D314" i="7"/>
  <c r="E314" i="7"/>
  <c r="B315" i="7"/>
  <c r="C315" i="7"/>
  <c r="D315" i="7"/>
  <c r="E315" i="7"/>
  <c r="B316" i="7"/>
  <c r="C316" i="7"/>
  <c r="D316" i="7"/>
  <c r="E316" i="7"/>
  <c r="B317" i="7"/>
  <c r="C317" i="7"/>
  <c r="D317" i="7"/>
  <c r="E317" i="7"/>
  <c r="B318" i="7"/>
  <c r="C318" i="7"/>
  <c r="D318" i="7"/>
  <c r="E318" i="7"/>
  <c r="B319" i="7"/>
  <c r="C319" i="7"/>
  <c r="D319" i="7"/>
  <c r="E319" i="7"/>
  <c r="B320" i="7"/>
  <c r="C320" i="7"/>
  <c r="D320" i="7"/>
  <c r="E320" i="7"/>
  <c r="B321" i="7"/>
  <c r="C321" i="7"/>
  <c r="D321" i="7"/>
  <c r="E321" i="7"/>
  <c r="B322" i="7"/>
  <c r="C322" i="7"/>
  <c r="D322" i="7"/>
  <c r="E322" i="7"/>
  <c r="B323" i="7"/>
  <c r="C323" i="7"/>
  <c r="D323" i="7"/>
  <c r="E323" i="7"/>
  <c r="B324" i="7"/>
  <c r="C324" i="7"/>
  <c r="D324" i="7"/>
  <c r="E324" i="7"/>
  <c r="B325" i="7"/>
  <c r="C325" i="7"/>
  <c r="D325" i="7"/>
  <c r="E325" i="7"/>
  <c r="B326" i="7"/>
  <c r="C326" i="7"/>
  <c r="D326" i="7"/>
  <c r="E326" i="7"/>
  <c r="B327" i="7"/>
  <c r="C327" i="7"/>
  <c r="D327" i="7"/>
  <c r="E327" i="7"/>
  <c r="B328" i="7"/>
  <c r="C328" i="7"/>
  <c r="D328" i="7"/>
  <c r="E328" i="7"/>
  <c r="B329" i="7"/>
  <c r="C329" i="7"/>
  <c r="D329" i="7"/>
  <c r="E329" i="7"/>
  <c r="B330" i="7"/>
  <c r="C330" i="7"/>
  <c r="D330" i="7"/>
  <c r="E330" i="7"/>
  <c r="B331" i="7"/>
  <c r="C331" i="7"/>
  <c r="D331" i="7"/>
  <c r="E331" i="7"/>
  <c r="B332" i="7"/>
  <c r="C332" i="7"/>
  <c r="D332" i="7"/>
  <c r="E332" i="7"/>
  <c r="B333" i="7"/>
  <c r="C333" i="7"/>
  <c r="D333" i="7"/>
  <c r="E333" i="7"/>
  <c r="B334" i="7"/>
  <c r="C334" i="7"/>
  <c r="D334" i="7"/>
  <c r="E334" i="7"/>
  <c r="B335" i="7"/>
  <c r="C335" i="7"/>
  <c r="D335" i="7"/>
  <c r="E335" i="7"/>
  <c r="B336" i="7"/>
  <c r="C336" i="7"/>
  <c r="D336" i="7"/>
  <c r="E336" i="7"/>
  <c r="B337" i="7"/>
  <c r="C337" i="7"/>
  <c r="D337" i="7"/>
  <c r="E337" i="7"/>
  <c r="B338" i="7"/>
  <c r="C338" i="7"/>
  <c r="D338" i="7"/>
  <c r="E338" i="7"/>
  <c r="B339" i="7"/>
  <c r="C339" i="7"/>
  <c r="D339" i="7"/>
  <c r="E339" i="7"/>
  <c r="B340" i="7"/>
  <c r="C340" i="7"/>
  <c r="D340" i="7"/>
  <c r="E340" i="7"/>
  <c r="B341" i="7"/>
  <c r="C341" i="7"/>
  <c r="D341" i="7"/>
  <c r="E341" i="7"/>
  <c r="B342" i="7"/>
  <c r="C342" i="7"/>
  <c r="D342" i="7"/>
  <c r="E342" i="7"/>
  <c r="B343" i="7"/>
  <c r="C343" i="7"/>
  <c r="D343" i="7"/>
  <c r="E343" i="7"/>
  <c r="B344" i="7"/>
  <c r="C344" i="7"/>
  <c r="D344" i="7"/>
  <c r="E344" i="7"/>
  <c r="B345" i="7"/>
  <c r="C345" i="7"/>
  <c r="D345" i="7"/>
  <c r="E345" i="7"/>
  <c r="B346" i="7"/>
  <c r="C346" i="7"/>
  <c r="D346" i="7"/>
  <c r="E346" i="7"/>
  <c r="B347" i="7"/>
  <c r="C347" i="7"/>
  <c r="D347" i="7"/>
  <c r="E347" i="7"/>
  <c r="B348" i="7"/>
  <c r="C348" i="7"/>
  <c r="D348" i="7"/>
  <c r="E348" i="7"/>
  <c r="B349" i="7"/>
  <c r="C349" i="7"/>
  <c r="D349" i="7"/>
  <c r="E349" i="7"/>
  <c r="B350" i="7"/>
  <c r="C350" i="7"/>
  <c r="D350" i="7"/>
  <c r="E350" i="7"/>
  <c r="B351" i="7"/>
  <c r="C351" i="7"/>
  <c r="D351" i="7"/>
  <c r="E351" i="7"/>
  <c r="B352" i="7"/>
  <c r="C352" i="7"/>
  <c r="D352" i="7"/>
  <c r="E352" i="7"/>
  <c r="B353" i="7"/>
  <c r="C353" i="7"/>
  <c r="D353" i="7"/>
  <c r="E353" i="7"/>
  <c r="B354" i="7"/>
  <c r="C354" i="7"/>
  <c r="D354" i="7"/>
  <c r="E354" i="7"/>
  <c r="B355" i="7"/>
  <c r="C355" i="7"/>
  <c r="D355" i="7"/>
  <c r="E355" i="7"/>
  <c r="B356" i="7"/>
  <c r="C356" i="7"/>
  <c r="D356" i="7"/>
  <c r="E356" i="7"/>
  <c r="B357" i="7"/>
  <c r="C357" i="7"/>
  <c r="D357" i="7"/>
  <c r="E357" i="7"/>
  <c r="B358" i="7"/>
  <c r="C358" i="7"/>
  <c r="D358" i="7"/>
  <c r="E358" i="7"/>
  <c r="B359" i="7"/>
  <c r="C359" i="7"/>
  <c r="D359" i="7"/>
  <c r="E359" i="7"/>
  <c r="B360" i="7"/>
  <c r="C360" i="7"/>
  <c r="D360" i="7"/>
  <c r="E360" i="7"/>
  <c r="B361" i="7"/>
  <c r="C361" i="7"/>
  <c r="D361" i="7"/>
  <c r="E361" i="7"/>
  <c r="B362" i="7"/>
  <c r="C362" i="7"/>
  <c r="D362" i="7"/>
  <c r="E362" i="7"/>
  <c r="B363" i="7"/>
  <c r="C363" i="7"/>
  <c r="D363" i="7"/>
  <c r="E363" i="7"/>
  <c r="B364" i="7"/>
  <c r="C364" i="7"/>
  <c r="D364" i="7"/>
  <c r="E364" i="7"/>
  <c r="B365" i="7"/>
  <c r="C365" i="7"/>
  <c r="D365" i="7"/>
  <c r="E365" i="7"/>
  <c r="B366" i="7"/>
  <c r="C366" i="7"/>
  <c r="D366" i="7"/>
  <c r="E366" i="7"/>
  <c r="B367" i="7"/>
  <c r="C367" i="7"/>
  <c r="D367" i="7"/>
  <c r="E367" i="7"/>
  <c r="B368" i="7"/>
  <c r="C368" i="7"/>
  <c r="D368" i="7"/>
  <c r="E368" i="7"/>
  <c r="B369" i="7"/>
  <c r="C369" i="7"/>
  <c r="D369" i="7"/>
  <c r="E369" i="7"/>
  <c r="B370" i="7"/>
  <c r="C370" i="7"/>
  <c r="D370" i="7"/>
  <c r="E370" i="7"/>
  <c r="B371" i="7"/>
  <c r="C371" i="7"/>
  <c r="D371" i="7"/>
  <c r="E371" i="7"/>
  <c r="B372" i="7"/>
  <c r="C372" i="7"/>
  <c r="D372" i="7"/>
  <c r="E372" i="7"/>
  <c r="B373" i="7"/>
  <c r="C373" i="7"/>
  <c r="D373" i="7"/>
  <c r="E373" i="7"/>
  <c r="B374" i="7"/>
  <c r="C374" i="7"/>
  <c r="D374" i="7"/>
  <c r="E374" i="7"/>
  <c r="B375" i="7"/>
  <c r="C375" i="7"/>
  <c r="D375" i="7"/>
  <c r="E375" i="7"/>
  <c r="B376" i="7"/>
  <c r="C376" i="7"/>
  <c r="D376" i="7"/>
  <c r="E376" i="7"/>
  <c r="B377" i="7"/>
  <c r="C377" i="7"/>
  <c r="D377" i="7"/>
  <c r="E377" i="7"/>
  <c r="B378" i="7"/>
  <c r="C378" i="7"/>
  <c r="D378" i="7"/>
  <c r="E378" i="7"/>
  <c r="B379" i="7"/>
  <c r="C379" i="7"/>
  <c r="D379" i="7"/>
  <c r="E379" i="7"/>
  <c r="B380" i="7"/>
  <c r="C380" i="7"/>
  <c r="D380" i="7"/>
  <c r="E380" i="7"/>
  <c r="B381" i="7"/>
  <c r="C381" i="7"/>
  <c r="D381" i="7"/>
  <c r="E381" i="7"/>
  <c r="B382" i="7"/>
  <c r="C382" i="7"/>
  <c r="D382" i="7"/>
  <c r="E382" i="7"/>
  <c r="B383" i="7"/>
  <c r="C383" i="7"/>
  <c r="D383" i="7"/>
  <c r="E383" i="7"/>
  <c r="B384" i="7"/>
  <c r="C384" i="7"/>
  <c r="D384" i="7"/>
  <c r="E384" i="7"/>
  <c r="B385" i="7"/>
  <c r="C385" i="7"/>
  <c r="D385" i="7"/>
  <c r="E385" i="7"/>
  <c r="B386" i="7"/>
  <c r="C386" i="7"/>
  <c r="D386" i="7"/>
  <c r="E386" i="7"/>
  <c r="B387" i="7"/>
  <c r="C387" i="7"/>
  <c r="D387" i="7"/>
  <c r="E387" i="7"/>
  <c r="B388" i="7"/>
  <c r="C388" i="7"/>
  <c r="D388" i="7"/>
  <c r="E388" i="7"/>
  <c r="B389" i="7"/>
  <c r="C389" i="7"/>
  <c r="D389" i="7"/>
  <c r="E389" i="7"/>
  <c r="B390" i="7"/>
  <c r="C390" i="7"/>
  <c r="D390" i="7"/>
  <c r="E390" i="7"/>
  <c r="B391" i="7"/>
  <c r="C391" i="7"/>
  <c r="D391" i="7"/>
  <c r="E391" i="7"/>
  <c r="B392" i="7"/>
  <c r="C392" i="7"/>
  <c r="D392" i="7"/>
  <c r="E392" i="7"/>
  <c r="B393" i="7"/>
  <c r="C393" i="7"/>
  <c r="D393" i="7"/>
  <c r="E393" i="7"/>
  <c r="B394" i="7"/>
  <c r="C394" i="7"/>
  <c r="D394" i="7"/>
  <c r="E394" i="7"/>
  <c r="B395" i="7"/>
  <c r="C395" i="7"/>
  <c r="D395" i="7"/>
  <c r="E395" i="7"/>
  <c r="B396" i="7"/>
  <c r="C396" i="7"/>
  <c r="D396" i="7"/>
  <c r="E396" i="7"/>
  <c r="B397" i="7"/>
  <c r="C397" i="7"/>
  <c r="D397" i="7"/>
  <c r="E397" i="7"/>
  <c r="B398" i="7"/>
  <c r="C398" i="7"/>
  <c r="D398" i="7"/>
  <c r="E398" i="7"/>
  <c r="B399" i="7"/>
  <c r="C399" i="7"/>
  <c r="D399" i="7"/>
  <c r="E399" i="7"/>
  <c r="B400" i="7"/>
  <c r="C400" i="7"/>
  <c r="D400" i="7"/>
  <c r="E400" i="7"/>
  <c r="B401" i="7"/>
  <c r="C401" i="7"/>
  <c r="D401" i="7"/>
  <c r="E401" i="7"/>
  <c r="B402" i="7"/>
  <c r="C402" i="7"/>
  <c r="D402" i="7"/>
  <c r="E402" i="7"/>
  <c r="B403" i="7"/>
  <c r="C403" i="7"/>
  <c r="D403" i="7"/>
  <c r="E403" i="7"/>
  <c r="B404" i="7"/>
  <c r="C404" i="7"/>
  <c r="D404" i="7"/>
  <c r="E404" i="7"/>
  <c r="B405" i="7"/>
  <c r="C405" i="7"/>
  <c r="D405" i="7"/>
  <c r="E405" i="7"/>
  <c r="B406" i="7"/>
  <c r="C406" i="7"/>
  <c r="D406" i="7"/>
  <c r="E406" i="7"/>
  <c r="B407" i="7"/>
  <c r="C407" i="7"/>
  <c r="D407" i="7"/>
  <c r="E407" i="7"/>
  <c r="B408" i="7"/>
  <c r="C408" i="7"/>
  <c r="D408" i="7"/>
  <c r="E408" i="7"/>
  <c r="B409" i="7"/>
  <c r="C409" i="7"/>
  <c r="D409" i="7"/>
  <c r="E409" i="7"/>
  <c r="B410" i="7"/>
  <c r="C410" i="7"/>
  <c r="D410" i="7"/>
  <c r="E410" i="7"/>
  <c r="B411" i="7"/>
  <c r="C411" i="7"/>
  <c r="D411" i="7"/>
  <c r="E411" i="7"/>
  <c r="B412" i="7"/>
  <c r="C412" i="7"/>
  <c r="D412" i="7"/>
  <c r="E412" i="7"/>
  <c r="B413" i="7"/>
  <c r="C413" i="7"/>
  <c r="D413" i="7"/>
  <c r="E413" i="7"/>
  <c r="B414" i="7"/>
  <c r="C414" i="7"/>
  <c r="D414" i="7"/>
  <c r="E414" i="7"/>
  <c r="B415" i="7"/>
  <c r="C415" i="7"/>
  <c r="D415" i="7"/>
  <c r="E415" i="7"/>
  <c r="B416" i="7"/>
  <c r="C416" i="7"/>
  <c r="D416" i="7"/>
  <c r="E416" i="7"/>
  <c r="B417" i="7"/>
  <c r="C417" i="7"/>
  <c r="D417" i="7"/>
  <c r="E417" i="7"/>
  <c r="B418" i="7"/>
  <c r="C418" i="7"/>
  <c r="D418" i="7"/>
  <c r="E418" i="7"/>
  <c r="B419" i="7"/>
  <c r="C419" i="7"/>
  <c r="D419" i="7"/>
  <c r="E419" i="7"/>
  <c r="B420" i="7"/>
  <c r="C420" i="7"/>
  <c r="D420" i="7"/>
  <c r="E420" i="7"/>
  <c r="B421" i="7"/>
  <c r="C421" i="7"/>
  <c r="D421" i="7"/>
  <c r="E421" i="7"/>
  <c r="B422" i="7"/>
  <c r="C422" i="7"/>
  <c r="D422" i="7"/>
  <c r="E422" i="7"/>
  <c r="B423" i="7"/>
  <c r="C423" i="7"/>
  <c r="D423" i="7"/>
  <c r="E423" i="7"/>
  <c r="B424" i="7"/>
  <c r="C424" i="7"/>
  <c r="D424" i="7"/>
  <c r="E424" i="7"/>
  <c r="B425" i="7"/>
  <c r="C425" i="7"/>
  <c r="D425" i="7"/>
  <c r="E425" i="7"/>
  <c r="B426" i="7"/>
  <c r="C426" i="7"/>
  <c r="D426" i="7"/>
  <c r="E426" i="7"/>
  <c r="B427" i="7"/>
  <c r="C427" i="7"/>
  <c r="D427" i="7"/>
  <c r="E427" i="7"/>
  <c r="B428" i="7"/>
  <c r="C428" i="7"/>
  <c r="D428" i="7"/>
  <c r="E428" i="7"/>
  <c r="B429" i="7"/>
  <c r="C429" i="7"/>
  <c r="D429" i="7"/>
  <c r="E429" i="7"/>
  <c r="B430" i="7"/>
  <c r="C430" i="7"/>
  <c r="D430" i="7"/>
  <c r="E430" i="7"/>
  <c r="B431" i="7"/>
  <c r="C431" i="7"/>
  <c r="D431" i="7"/>
  <c r="E431" i="7"/>
  <c r="B432" i="7"/>
  <c r="C432" i="7"/>
  <c r="D432" i="7"/>
  <c r="E432" i="7"/>
  <c r="B433" i="7"/>
  <c r="C433" i="7"/>
  <c r="D433" i="7"/>
  <c r="E433" i="7"/>
  <c r="B434" i="7"/>
  <c r="C434" i="7"/>
  <c r="D434" i="7"/>
  <c r="E434" i="7"/>
  <c r="B435" i="7"/>
  <c r="C435" i="7"/>
  <c r="D435" i="7"/>
  <c r="E435" i="7"/>
  <c r="B436" i="7"/>
  <c r="C436" i="7"/>
  <c r="D436" i="7"/>
  <c r="E436" i="7"/>
  <c r="B437" i="7"/>
  <c r="C437" i="7"/>
  <c r="D437" i="7"/>
  <c r="E437" i="7"/>
  <c r="B438" i="7"/>
  <c r="C438" i="7"/>
  <c r="D438" i="7"/>
  <c r="E438" i="7"/>
  <c r="B439" i="7"/>
  <c r="C439" i="7"/>
  <c r="D439" i="7"/>
  <c r="E439" i="7"/>
  <c r="B440" i="7"/>
  <c r="C440" i="7"/>
  <c r="D440" i="7"/>
  <c r="E440" i="7"/>
  <c r="B441" i="7"/>
  <c r="C441" i="7"/>
  <c r="D441" i="7"/>
  <c r="E441" i="7"/>
  <c r="B442" i="7"/>
  <c r="C442" i="7"/>
  <c r="D442" i="7"/>
  <c r="E442" i="7"/>
  <c r="B443" i="7"/>
  <c r="C443" i="7"/>
  <c r="D443" i="7"/>
  <c r="E443" i="7"/>
  <c r="B444" i="7"/>
  <c r="C444" i="7"/>
  <c r="D444" i="7"/>
  <c r="E444" i="7"/>
  <c r="B445" i="7"/>
  <c r="C445" i="7"/>
  <c r="D445" i="7"/>
  <c r="E445" i="7"/>
  <c r="B446" i="7"/>
  <c r="C446" i="7"/>
  <c r="D446" i="7"/>
  <c r="E446" i="7"/>
  <c r="B447" i="7"/>
  <c r="C447" i="7"/>
  <c r="D447" i="7"/>
  <c r="E447" i="7"/>
  <c r="B448" i="7"/>
  <c r="C448" i="7"/>
  <c r="D448" i="7"/>
  <c r="E448" i="7"/>
  <c r="B449" i="7"/>
  <c r="C449" i="7"/>
  <c r="D449" i="7"/>
  <c r="E449" i="7"/>
  <c r="B450" i="7"/>
  <c r="C450" i="7"/>
  <c r="D450" i="7"/>
  <c r="E450" i="7"/>
  <c r="B451" i="7"/>
  <c r="C451" i="7"/>
  <c r="D451" i="7"/>
  <c r="E451" i="7"/>
  <c r="B452" i="7"/>
  <c r="C452" i="7"/>
  <c r="D452" i="7"/>
  <c r="E452" i="7"/>
  <c r="B453" i="7"/>
  <c r="C453" i="7"/>
  <c r="D453" i="7"/>
  <c r="E453" i="7"/>
  <c r="B454" i="7"/>
  <c r="C454" i="7"/>
  <c r="D454" i="7"/>
  <c r="E454" i="7"/>
  <c r="B455" i="7"/>
  <c r="C455" i="7"/>
  <c r="D455" i="7"/>
  <c r="E455" i="7"/>
  <c r="B456" i="7"/>
  <c r="C456" i="7"/>
  <c r="D456" i="7"/>
  <c r="E456" i="7"/>
  <c r="B457" i="7"/>
  <c r="C457" i="7"/>
  <c r="D457" i="7"/>
  <c r="E457" i="7"/>
  <c r="B458" i="7"/>
  <c r="C458" i="7"/>
  <c r="D458" i="7"/>
  <c r="E458" i="7"/>
  <c r="B459" i="7"/>
  <c r="C459" i="7"/>
  <c r="D459" i="7"/>
  <c r="E459" i="7"/>
  <c r="B460" i="7"/>
  <c r="C460" i="7"/>
  <c r="D460" i="7"/>
  <c r="E460" i="7"/>
  <c r="B461" i="7"/>
  <c r="C461" i="7"/>
  <c r="D461" i="7"/>
  <c r="E461" i="7"/>
  <c r="B462" i="7"/>
  <c r="C462" i="7"/>
  <c r="D462" i="7"/>
  <c r="E462" i="7"/>
  <c r="B463" i="7"/>
  <c r="C463" i="7"/>
  <c r="D463" i="7"/>
  <c r="E463" i="7"/>
  <c r="B464" i="7"/>
  <c r="C464" i="7"/>
  <c r="D464" i="7"/>
  <c r="E464" i="7"/>
  <c r="B465" i="7"/>
  <c r="C465" i="7"/>
  <c r="D465" i="7"/>
  <c r="E465" i="7"/>
  <c r="B466" i="7"/>
  <c r="C466" i="7"/>
  <c r="D466" i="7"/>
  <c r="E466" i="7"/>
  <c r="B467" i="7"/>
  <c r="C467" i="7"/>
  <c r="D467" i="7"/>
  <c r="E467" i="7"/>
  <c r="B468" i="7"/>
  <c r="C468" i="7"/>
  <c r="D468" i="7"/>
  <c r="E468" i="7"/>
  <c r="B469" i="7"/>
  <c r="C469" i="7"/>
  <c r="D469" i="7"/>
  <c r="E469" i="7"/>
  <c r="B470" i="7"/>
  <c r="C470" i="7"/>
  <c r="D470" i="7"/>
  <c r="E470" i="7"/>
  <c r="B471" i="7"/>
  <c r="C471" i="7"/>
  <c r="D471" i="7"/>
  <c r="E471" i="7"/>
  <c r="B472" i="7"/>
  <c r="C472" i="7"/>
  <c r="D472" i="7"/>
  <c r="E472" i="7"/>
  <c r="B473" i="7"/>
  <c r="C473" i="7"/>
  <c r="D473" i="7"/>
  <c r="E473" i="7"/>
  <c r="B474" i="7"/>
  <c r="C474" i="7"/>
  <c r="D474" i="7"/>
  <c r="E474" i="7"/>
  <c r="B475" i="7"/>
  <c r="C475" i="7"/>
  <c r="D475" i="7"/>
  <c r="E475" i="7"/>
  <c r="B476" i="7"/>
  <c r="C476" i="7"/>
  <c r="D476" i="7"/>
  <c r="E476" i="7"/>
  <c r="B477" i="7"/>
  <c r="C477" i="7"/>
  <c r="D477" i="7"/>
  <c r="E477" i="7"/>
  <c r="B478" i="7"/>
  <c r="C478" i="7"/>
  <c r="D478" i="7"/>
  <c r="E478" i="7"/>
  <c r="B479" i="7"/>
  <c r="C479" i="7"/>
  <c r="D479" i="7"/>
  <c r="E479" i="7"/>
  <c r="B480" i="7"/>
  <c r="C480" i="7"/>
  <c r="D480" i="7"/>
  <c r="E480" i="7"/>
  <c r="B481" i="7"/>
  <c r="C481" i="7"/>
  <c r="D481" i="7"/>
  <c r="E481" i="7"/>
  <c r="B482" i="7"/>
  <c r="C482" i="7"/>
  <c r="D482" i="7"/>
  <c r="E482" i="7"/>
  <c r="B483" i="7"/>
  <c r="C483" i="7"/>
  <c r="D483" i="7"/>
  <c r="E483" i="7"/>
  <c r="B484" i="7"/>
  <c r="C484" i="7"/>
  <c r="D484" i="7"/>
  <c r="E484" i="7"/>
  <c r="B485" i="7"/>
  <c r="C485" i="7"/>
  <c r="D485" i="7"/>
  <c r="E485" i="7"/>
  <c r="B486" i="7"/>
  <c r="C486" i="7"/>
  <c r="D486" i="7"/>
  <c r="E486" i="7"/>
  <c r="B487" i="7"/>
  <c r="C487" i="7"/>
  <c r="D487" i="7"/>
  <c r="E487" i="7"/>
  <c r="B488" i="7"/>
  <c r="C488" i="7"/>
  <c r="D488" i="7"/>
  <c r="E488" i="7"/>
  <c r="B489" i="7"/>
  <c r="C489" i="7"/>
  <c r="D489" i="7"/>
  <c r="E489" i="7"/>
  <c r="B490" i="7"/>
  <c r="C490" i="7"/>
  <c r="D490" i="7"/>
  <c r="E490" i="7"/>
  <c r="B491" i="7"/>
  <c r="C491" i="7"/>
  <c r="D491" i="7"/>
  <c r="E491" i="7"/>
  <c r="B492" i="7"/>
  <c r="C492" i="7"/>
  <c r="D492" i="7"/>
  <c r="E492" i="7"/>
  <c r="B493" i="7"/>
  <c r="C493" i="7"/>
  <c r="D493" i="7"/>
  <c r="E493" i="7"/>
  <c r="B494" i="7"/>
  <c r="C494" i="7"/>
  <c r="D494" i="7"/>
  <c r="E494" i="7"/>
  <c r="B495" i="7"/>
  <c r="C495" i="7"/>
  <c r="D495" i="7"/>
  <c r="E495" i="7"/>
  <c r="B496" i="7"/>
  <c r="C496" i="7"/>
  <c r="D496" i="7"/>
  <c r="E496" i="7"/>
  <c r="B497" i="7"/>
  <c r="C497" i="7"/>
  <c r="D497" i="7"/>
  <c r="E497" i="7"/>
  <c r="B498" i="7"/>
  <c r="C498" i="7"/>
  <c r="D498" i="7"/>
  <c r="E498" i="7"/>
  <c r="B499" i="7"/>
  <c r="C499" i="7"/>
  <c r="D499" i="7"/>
  <c r="E499" i="7"/>
  <c r="B500" i="7"/>
  <c r="C500" i="7"/>
  <c r="D500" i="7"/>
  <c r="E500" i="7"/>
  <c r="B501" i="7"/>
  <c r="C501" i="7"/>
  <c r="D501" i="7"/>
  <c r="E501" i="7"/>
  <c r="B502" i="7"/>
  <c r="C502" i="7"/>
  <c r="D502" i="7"/>
  <c r="E502" i="7"/>
  <c r="B503" i="7"/>
  <c r="C503" i="7"/>
  <c r="D503" i="7"/>
  <c r="E503" i="7"/>
  <c r="B504" i="7"/>
  <c r="C504" i="7"/>
  <c r="D504" i="7"/>
  <c r="E504" i="7"/>
  <c r="B505" i="7"/>
  <c r="C505" i="7"/>
  <c r="D505" i="7"/>
  <c r="E505" i="7"/>
  <c r="B506" i="7"/>
  <c r="C506" i="7"/>
  <c r="D506" i="7"/>
  <c r="E506" i="7"/>
  <c r="B507" i="7"/>
  <c r="C507" i="7"/>
  <c r="D507" i="7"/>
  <c r="E507" i="7"/>
  <c r="B508" i="7"/>
  <c r="C508" i="7"/>
  <c r="D508" i="7"/>
  <c r="E508" i="7"/>
  <c r="B509" i="7"/>
  <c r="C509" i="7"/>
  <c r="D509" i="7"/>
  <c r="E509" i="7"/>
  <c r="B510" i="7"/>
  <c r="C510" i="7"/>
  <c r="D510" i="7"/>
  <c r="E510" i="7"/>
  <c r="B511" i="7"/>
  <c r="C511" i="7"/>
  <c r="D511" i="7"/>
  <c r="E511" i="7"/>
  <c r="B512" i="7"/>
  <c r="C512" i="7"/>
  <c r="D512" i="7"/>
  <c r="E512" i="7"/>
  <c r="B513" i="7"/>
  <c r="C513" i="7"/>
  <c r="D513" i="7"/>
  <c r="E513" i="7"/>
  <c r="B514" i="7"/>
  <c r="C514" i="7"/>
  <c r="D514" i="7"/>
  <c r="E514" i="7"/>
  <c r="B515" i="7"/>
  <c r="C515" i="7"/>
  <c r="D515" i="7"/>
  <c r="E515" i="7"/>
  <c r="B516" i="7"/>
  <c r="C516" i="7"/>
  <c r="D516" i="7"/>
  <c r="E516" i="7"/>
  <c r="B517" i="7"/>
  <c r="C517" i="7"/>
  <c r="D517" i="7"/>
  <c r="E517" i="7"/>
  <c r="B518" i="7"/>
  <c r="C518" i="7"/>
  <c r="D518" i="7"/>
  <c r="E518" i="7"/>
  <c r="B519" i="7"/>
  <c r="C519" i="7"/>
  <c r="D519" i="7"/>
  <c r="E519" i="7"/>
  <c r="B520" i="7"/>
  <c r="C520" i="7"/>
  <c r="D520" i="7"/>
  <c r="E520" i="7"/>
  <c r="B521" i="7"/>
  <c r="C521" i="7"/>
  <c r="D521" i="7"/>
  <c r="E521" i="7"/>
  <c r="B522" i="7"/>
  <c r="C522" i="7"/>
  <c r="D522" i="7"/>
  <c r="E522" i="7"/>
  <c r="B523" i="7"/>
  <c r="C523" i="7"/>
  <c r="D523" i="7"/>
  <c r="E523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D5" i="4"/>
  <c r="D8" i="6"/>
  <c r="B297" i="6"/>
  <c r="B309" i="6"/>
  <c r="B298" i="6"/>
  <c r="B310" i="6"/>
  <c r="B299" i="6"/>
  <c r="B311" i="6"/>
  <c r="B300" i="6"/>
  <c r="B312" i="6"/>
  <c r="B301" i="6"/>
  <c r="B313" i="6"/>
  <c r="B302" i="6"/>
  <c r="B314" i="6"/>
  <c r="B303" i="6"/>
  <c r="B315" i="6"/>
  <c r="B304" i="6"/>
  <c r="B316" i="6"/>
  <c r="B305" i="6"/>
  <c r="B317" i="6"/>
  <c r="B306" i="6"/>
  <c r="B318" i="6"/>
  <c r="B307" i="6"/>
  <c r="B319" i="6"/>
  <c r="B308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21" i="6"/>
  <c r="B22" i="6"/>
  <c r="B23" i="6"/>
  <c r="B24" i="6"/>
  <c r="B25" i="6"/>
  <c r="B26" i="6"/>
  <c r="B27" i="6"/>
  <c r="B28" i="6"/>
  <c r="B29" i="6"/>
  <c r="B30" i="6"/>
  <c r="B31" i="6"/>
  <c r="B20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9" i="6"/>
  <c r="E8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C29" i="6"/>
  <c r="D29" i="6"/>
  <c r="E29" i="6"/>
  <c r="C30" i="6"/>
  <c r="D30" i="6"/>
  <c r="E30" i="6"/>
  <c r="C31" i="6"/>
  <c r="D31" i="6"/>
  <c r="E31" i="6"/>
  <c r="C32" i="6"/>
  <c r="D32" i="6"/>
  <c r="E32" i="6"/>
  <c r="C33" i="6"/>
  <c r="D33" i="6"/>
  <c r="E33" i="6"/>
  <c r="C34" i="6"/>
  <c r="D34" i="6"/>
  <c r="E34" i="6"/>
  <c r="C35" i="6"/>
  <c r="D35" i="6"/>
  <c r="E35" i="6"/>
  <c r="C36" i="6"/>
  <c r="D36" i="6"/>
  <c r="E36" i="6"/>
  <c r="C37" i="6"/>
  <c r="D37" i="6"/>
  <c r="E37" i="6"/>
  <c r="C38" i="6"/>
  <c r="D38" i="6"/>
  <c r="E38" i="6"/>
  <c r="C39" i="6"/>
  <c r="D39" i="6"/>
  <c r="E39" i="6"/>
  <c r="C40" i="6"/>
  <c r="D40" i="6"/>
  <c r="E40" i="6"/>
  <c r="C41" i="6"/>
  <c r="D41" i="6"/>
  <c r="E41" i="6"/>
  <c r="C42" i="6"/>
  <c r="D42" i="6"/>
  <c r="E42" i="6"/>
  <c r="C43" i="6"/>
  <c r="D43" i="6"/>
  <c r="E43" i="6"/>
  <c r="C44" i="6"/>
  <c r="D44" i="6"/>
  <c r="E44" i="6"/>
  <c r="C45" i="6"/>
  <c r="D45" i="6"/>
  <c r="E45" i="6"/>
  <c r="C46" i="6"/>
  <c r="D46" i="6"/>
  <c r="E46" i="6"/>
  <c r="C47" i="6"/>
  <c r="D47" i="6"/>
  <c r="E47" i="6"/>
  <c r="C48" i="6"/>
  <c r="D48" i="6"/>
  <c r="E48" i="6"/>
  <c r="C49" i="6"/>
  <c r="D49" i="6"/>
  <c r="E49" i="6"/>
  <c r="C50" i="6"/>
  <c r="D50" i="6"/>
  <c r="E50" i="6"/>
  <c r="C51" i="6"/>
  <c r="D51" i="6"/>
  <c r="E51" i="6"/>
  <c r="C52" i="6"/>
  <c r="D52" i="6"/>
  <c r="E52" i="6"/>
  <c r="C53" i="6"/>
  <c r="D53" i="6"/>
  <c r="E53" i="6"/>
  <c r="C54" i="6"/>
  <c r="D54" i="6"/>
  <c r="E54" i="6"/>
  <c r="C55" i="6"/>
  <c r="D55" i="6"/>
  <c r="E55" i="6"/>
  <c r="C56" i="6"/>
  <c r="D56" i="6"/>
  <c r="E56" i="6"/>
  <c r="C57" i="6"/>
  <c r="D57" i="6"/>
  <c r="E57" i="6"/>
  <c r="C58" i="6"/>
  <c r="D58" i="6"/>
  <c r="E58" i="6"/>
  <c r="C59" i="6"/>
  <c r="D59" i="6"/>
  <c r="E59" i="6"/>
  <c r="C60" i="6"/>
  <c r="D60" i="6"/>
  <c r="E60" i="6"/>
  <c r="C61" i="6"/>
  <c r="D61" i="6"/>
  <c r="E61" i="6"/>
  <c r="C62" i="6"/>
  <c r="D62" i="6"/>
  <c r="E62" i="6"/>
  <c r="C63" i="6"/>
  <c r="D63" i="6"/>
  <c r="E63" i="6"/>
  <c r="C64" i="6"/>
  <c r="D64" i="6"/>
  <c r="E64" i="6"/>
  <c r="C65" i="6"/>
  <c r="D65" i="6"/>
  <c r="E65" i="6"/>
  <c r="C66" i="6"/>
  <c r="D66" i="6"/>
  <c r="E66" i="6"/>
  <c r="C67" i="6"/>
  <c r="D67" i="6"/>
  <c r="E67" i="6"/>
  <c r="C68" i="6"/>
  <c r="D68" i="6"/>
  <c r="E68" i="6"/>
  <c r="C69" i="6"/>
  <c r="D69" i="6"/>
  <c r="E69" i="6"/>
  <c r="C70" i="6"/>
  <c r="D70" i="6"/>
  <c r="E70" i="6"/>
  <c r="C71" i="6"/>
  <c r="D71" i="6"/>
  <c r="E71" i="6"/>
  <c r="C72" i="6"/>
  <c r="D72" i="6"/>
  <c r="E72" i="6"/>
  <c r="C73" i="6"/>
  <c r="D73" i="6"/>
  <c r="E73" i="6"/>
  <c r="C74" i="6"/>
  <c r="D74" i="6"/>
  <c r="E74" i="6"/>
  <c r="C75" i="6"/>
  <c r="D75" i="6"/>
  <c r="E75" i="6"/>
  <c r="C76" i="6"/>
  <c r="D76" i="6"/>
  <c r="E76" i="6"/>
  <c r="C77" i="6"/>
  <c r="D77" i="6"/>
  <c r="E77" i="6"/>
  <c r="C78" i="6"/>
  <c r="D78" i="6"/>
  <c r="E78" i="6"/>
  <c r="C79" i="6"/>
  <c r="D79" i="6"/>
  <c r="E79" i="6"/>
  <c r="C80" i="6"/>
  <c r="D80" i="6"/>
  <c r="E80" i="6"/>
  <c r="C81" i="6"/>
  <c r="D81" i="6"/>
  <c r="E81" i="6"/>
  <c r="C82" i="6"/>
  <c r="D82" i="6"/>
  <c r="E82" i="6"/>
  <c r="C83" i="6"/>
  <c r="D83" i="6"/>
  <c r="E83" i="6"/>
  <c r="C84" i="6"/>
  <c r="D84" i="6"/>
  <c r="E84" i="6"/>
  <c r="C85" i="6"/>
  <c r="D85" i="6"/>
  <c r="E85" i="6"/>
  <c r="C86" i="6"/>
  <c r="D86" i="6"/>
  <c r="E86" i="6"/>
  <c r="C87" i="6"/>
  <c r="D87" i="6"/>
  <c r="E87" i="6"/>
  <c r="C88" i="6"/>
  <c r="D88" i="6"/>
  <c r="E88" i="6"/>
  <c r="C89" i="6"/>
  <c r="D89" i="6"/>
  <c r="E89" i="6"/>
  <c r="C90" i="6"/>
  <c r="D90" i="6"/>
  <c r="E90" i="6"/>
  <c r="C91" i="6"/>
  <c r="D91" i="6"/>
  <c r="E91" i="6"/>
  <c r="C92" i="6"/>
  <c r="D92" i="6"/>
  <c r="E92" i="6"/>
  <c r="C93" i="6"/>
  <c r="D93" i="6"/>
  <c r="E93" i="6"/>
  <c r="C94" i="6"/>
  <c r="D94" i="6"/>
  <c r="E94" i="6"/>
  <c r="C95" i="6"/>
  <c r="D95" i="6"/>
  <c r="E95" i="6"/>
  <c r="C96" i="6"/>
  <c r="D96" i="6"/>
  <c r="E96" i="6"/>
  <c r="C97" i="6"/>
  <c r="D97" i="6"/>
  <c r="E97" i="6"/>
  <c r="C98" i="6"/>
  <c r="D98" i="6"/>
  <c r="E98" i="6"/>
  <c r="C99" i="6"/>
  <c r="D99" i="6"/>
  <c r="E99" i="6"/>
  <c r="C100" i="6"/>
  <c r="D100" i="6"/>
  <c r="E100" i="6"/>
  <c r="C101" i="6"/>
  <c r="D101" i="6"/>
  <c r="E101" i="6"/>
  <c r="C102" i="6"/>
  <c r="D102" i="6"/>
  <c r="E102" i="6"/>
  <c r="C103" i="6"/>
  <c r="D103" i="6"/>
  <c r="E103" i="6"/>
  <c r="C104" i="6"/>
  <c r="D104" i="6"/>
  <c r="E104" i="6"/>
  <c r="C105" i="6"/>
  <c r="D105" i="6"/>
  <c r="E105" i="6"/>
  <c r="C106" i="6"/>
  <c r="D106" i="6"/>
  <c r="E106" i="6"/>
  <c r="C107" i="6"/>
  <c r="D107" i="6"/>
  <c r="E107" i="6"/>
  <c r="C108" i="6"/>
  <c r="D108" i="6"/>
  <c r="E108" i="6"/>
  <c r="C109" i="6"/>
  <c r="D109" i="6"/>
  <c r="E109" i="6"/>
  <c r="C110" i="6"/>
  <c r="D110" i="6"/>
  <c r="E110" i="6"/>
  <c r="C111" i="6"/>
  <c r="D111" i="6"/>
  <c r="E111" i="6"/>
  <c r="C112" i="6"/>
  <c r="D112" i="6"/>
  <c r="E112" i="6"/>
  <c r="C113" i="6"/>
  <c r="D113" i="6"/>
  <c r="E113" i="6"/>
  <c r="C114" i="6"/>
  <c r="D114" i="6"/>
  <c r="E114" i="6"/>
  <c r="C115" i="6"/>
  <c r="D115" i="6"/>
  <c r="E115" i="6"/>
  <c r="C116" i="6"/>
  <c r="D116" i="6"/>
  <c r="E116" i="6"/>
  <c r="C117" i="6"/>
  <c r="D117" i="6"/>
  <c r="E117" i="6"/>
  <c r="C118" i="6"/>
  <c r="D118" i="6"/>
  <c r="E118" i="6"/>
  <c r="C119" i="6"/>
  <c r="D119" i="6"/>
  <c r="E119" i="6"/>
  <c r="C120" i="6"/>
  <c r="D120" i="6"/>
  <c r="E120" i="6"/>
  <c r="C121" i="6"/>
  <c r="D121" i="6"/>
  <c r="E121" i="6"/>
  <c r="C122" i="6"/>
  <c r="D122" i="6"/>
  <c r="E122" i="6"/>
  <c r="C123" i="6"/>
  <c r="D123" i="6"/>
  <c r="E123" i="6"/>
  <c r="C124" i="6"/>
  <c r="D124" i="6"/>
  <c r="E124" i="6"/>
  <c r="C125" i="6"/>
  <c r="D125" i="6"/>
  <c r="E125" i="6"/>
  <c r="C126" i="6"/>
  <c r="D126" i="6"/>
  <c r="E126" i="6"/>
  <c r="C127" i="6"/>
  <c r="D127" i="6"/>
  <c r="E127" i="6"/>
  <c r="C128" i="6"/>
  <c r="D128" i="6"/>
  <c r="E128" i="6"/>
  <c r="C129" i="6"/>
  <c r="D129" i="6"/>
  <c r="E129" i="6"/>
  <c r="C130" i="6"/>
  <c r="D130" i="6"/>
  <c r="E130" i="6"/>
  <c r="C131" i="6"/>
  <c r="D131" i="6"/>
  <c r="E131" i="6"/>
  <c r="C132" i="6"/>
  <c r="D132" i="6"/>
  <c r="E132" i="6"/>
  <c r="C133" i="6"/>
  <c r="D133" i="6"/>
  <c r="E133" i="6"/>
  <c r="C134" i="6"/>
  <c r="D134" i="6"/>
  <c r="E134" i="6"/>
  <c r="C135" i="6"/>
  <c r="D135" i="6"/>
  <c r="E135" i="6"/>
  <c r="C136" i="6"/>
  <c r="D136" i="6"/>
  <c r="E136" i="6"/>
  <c r="C137" i="6"/>
  <c r="D137" i="6"/>
  <c r="E137" i="6"/>
  <c r="C138" i="6"/>
  <c r="D138" i="6"/>
  <c r="E138" i="6"/>
  <c r="C139" i="6"/>
  <c r="D139" i="6"/>
  <c r="E139" i="6"/>
  <c r="C140" i="6"/>
  <c r="D140" i="6"/>
  <c r="E140" i="6"/>
  <c r="C141" i="6"/>
  <c r="D141" i="6"/>
  <c r="E141" i="6"/>
  <c r="C142" i="6"/>
  <c r="D142" i="6"/>
  <c r="E142" i="6"/>
  <c r="C143" i="6"/>
  <c r="D143" i="6"/>
  <c r="E143" i="6"/>
  <c r="C144" i="6"/>
  <c r="D144" i="6"/>
  <c r="E144" i="6"/>
  <c r="C145" i="6"/>
  <c r="D145" i="6"/>
  <c r="E145" i="6"/>
  <c r="C146" i="6"/>
  <c r="D146" i="6"/>
  <c r="E146" i="6"/>
  <c r="C147" i="6"/>
  <c r="D147" i="6"/>
  <c r="E147" i="6"/>
  <c r="C148" i="6"/>
  <c r="D148" i="6"/>
  <c r="E148" i="6"/>
  <c r="C149" i="6"/>
  <c r="D149" i="6"/>
  <c r="E149" i="6"/>
  <c r="C150" i="6"/>
  <c r="D150" i="6"/>
  <c r="E150" i="6"/>
  <c r="C151" i="6"/>
  <c r="D151" i="6"/>
  <c r="E151" i="6"/>
  <c r="C152" i="6"/>
  <c r="D152" i="6"/>
  <c r="E152" i="6"/>
  <c r="C153" i="6"/>
  <c r="D153" i="6"/>
  <c r="E153" i="6"/>
  <c r="C154" i="6"/>
  <c r="D154" i="6"/>
  <c r="E154" i="6"/>
  <c r="C155" i="6"/>
  <c r="D155" i="6"/>
  <c r="E155" i="6"/>
  <c r="C156" i="6"/>
  <c r="D156" i="6"/>
  <c r="E156" i="6"/>
  <c r="C157" i="6"/>
  <c r="D157" i="6"/>
  <c r="E157" i="6"/>
  <c r="C158" i="6"/>
  <c r="D158" i="6"/>
  <c r="E158" i="6"/>
  <c r="C159" i="6"/>
  <c r="D159" i="6"/>
  <c r="E159" i="6"/>
  <c r="C160" i="6"/>
  <c r="D160" i="6"/>
  <c r="E160" i="6"/>
  <c r="C161" i="6"/>
  <c r="D161" i="6"/>
  <c r="E161" i="6"/>
  <c r="C162" i="6"/>
  <c r="D162" i="6"/>
  <c r="E162" i="6"/>
  <c r="C163" i="6"/>
  <c r="D163" i="6"/>
  <c r="E163" i="6"/>
  <c r="C164" i="6"/>
  <c r="D164" i="6"/>
  <c r="E164" i="6"/>
  <c r="C165" i="6"/>
  <c r="D165" i="6"/>
  <c r="E165" i="6"/>
  <c r="C166" i="6"/>
  <c r="D166" i="6"/>
  <c r="E166" i="6"/>
  <c r="C167" i="6"/>
  <c r="D167" i="6"/>
  <c r="E167" i="6"/>
  <c r="C168" i="6"/>
  <c r="D168" i="6"/>
  <c r="E168" i="6"/>
  <c r="C169" i="6"/>
  <c r="D169" i="6"/>
  <c r="E169" i="6"/>
  <c r="C170" i="6"/>
  <c r="D170" i="6"/>
  <c r="E170" i="6"/>
  <c r="C171" i="6"/>
  <c r="D171" i="6"/>
  <c r="E171" i="6"/>
  <c r="C172" i="6"/>
  <c r="D172" i="6"/>
  <c r="E172" i="6"/>
  <c r="C173" i="6"/>
  <c r="D173" i="6"/>
  <c r="E173" i="6"/>
  <c r="C174" i="6"/>
  <c r="D174" i="6"/>
  <c r="E174" i="6"/>
  <c r="C175" i="6"/>
  <c r="D175" i="6"/>
  <c r="E175" i="6"/>
  <c r="C176" i="6"/>
  <c r="D176" i="6"/>
  <c r="E176" i="6"/>
  <c r="C177" i="6"/>
  <c r="D177" i="6"/>
  <c r="E177" i="6"/>
  <c r="C178" i="6"/>
  <c r="D178" i="6"/>
  <c r="E178" i="6"/>
  <c r="C179" i="6"/>
  <c r="D179" i="6"/>
  <c r="E179" i="6"/>
  <c r="C180" i="6"/>
  <c r="D180" i="6"/>
  <c r="E180" i="6"/>
  <c r="C181" i="6"/>
  <c r="D181" i="6"/>
  <c r="E181" i="6"/>
  <c r="C182" i="6"/>
  <c r="D182" i="6"/>
  <c r="E182" i="6"/>
  <c r="C183" i="6"/>
  <c r="D183" i="6"/>
  <c r="E183" i="6"/>
  <c r="C184" i="6"/>
  <c r="D184" i="6"/>
  <c r="E184" i="6"/>
  <c r="C185" i="6"/>
  <c r="D185" i="6"/>
  <c r="E185" i="6"/>
  <c r="C186" i="6"/>
  <c r="D186" i="6"/>
  <c r="E186" i="6"/>
  <c r="C187" i="6"/>
  <c r="D187" i="6"/>
  <c r="E187" i="6"/>
  <c r="C188" i="6"/>
  <c r="D188" i="6"/>
  <c r="E188" i="6"/>
  <c r="C189" i="6"/>
  <c r="D189" i="6"/>
  <c r="E189" i="6"/>
  <c r="C190" i="6"/>
  <c r="D190" i="6"/>
  <c r="E190" i="6"/>
  <c r="C191" i="6"/>
  <c r="D191" i="6"/>
  <c r="E191" i="6"/>
  <c r="C192" i="6"/>
  <c r="D192" i="6"/>
  <c r="E192" i="6"/>
  <c r="C193" i="6"/>
  <c r="D193" i="6"/>
  <c r="E193" i="6"/>
  <c r="C194" i="6"/>
  <c r="D194" i="6"/>
  <c r="E194" i="6"/>
  <c r="C195" i="6"/>
  <c r="D195" i="6"/>
  <c r="E195" i="6"/>
  <c r="C196" i="6"/>
  <c r="D196" i="6"/>
  <c r="E196" i="6"/>
  <c r="C197" i="6"/>
  <c r="D197" i="6"/>
  <c r="E197" i="6"/>
  <c r="C198" i="6"/>
  <c r="D198" i="6"/>
  <c r="E198" i="6"/>
  <c r="C199" i="6"/>
  <c r="D199" i="6"/>
  <c r="E199" i="6"/>
  <c r="C200" i="6"/>
  <c r="D200" i="6"/>
  <c r="E200" i="6"/>
  <c r="C201" i="6"/>
  <c r="D201" i="6"/>
  <c r="E201" i="6"/>
  <c r="C202" i="6"/>
  <c r="D202" i="6"/>
  <c r="E202" i="6"/>
  <c r="C203" i="6"/>
  <c r="D203" i="6"/>
  <c r="E203" i="6"/>
  <c r="C204" i="6"/>
  <c r="D204" i="6"/>
  <c r="E204" i="6"/>
  <c r="C205" i="6"/>
  <c r="D205" i="6"/>
  <c r="E205" i="6"/>
  <c r="C206" i="6"/>
  <c r="D206" i="6"/>
  <c r="E206" i="6"/>
  <c r="C207" i="6"/>
  <c r="D207" i="6"/>
  <c r="E207" i="6"/>
  <c r="C208" i="6"/>
  <c r="D208" i="6"/>
  <c r="E208" i="6"/>
  <c r="C209" i="6"/>
  <c r="D209" i="6"/>
  <c r="E209" i="6"/>
  <c r="C210" i="6"/>
  <c r="D210" i="6"/>
  <c r="E210" i="6"/>
  <c r="C211" i="6"/>
  <c r="D211" i="6"/>
  <c r="E211" i="6"/>
  <c r="C212" i="6"/>
  <c r="D212" i="6"/>
  <c r="E212" i="6"/>
  <c r="C213" i="6"/>
  <c r="D213" i="6"/>
  <c r="E213" i="6"/>
  <c r="C214" i="6"/>
  <c r="D214" i="6"/>
  <c r="E214" i="6"/>
  <c r="C215" i="6"/>
  <c r="D215" i="6"/>
  <c r="E215" i="6"/>
  <c r="C216" i="6"/>
  <c r="D216" i="6"/>
  <c r="E216" i="6"/>
  <c r="C217" i="6"/>
  <c r="D217" i="6"/>
  <c r="E217" i="6"/>
  <c r="C218" i="6"/>
  <c r="D218" i="6"/>
  <c r="E218" i="6"/>
  <c r="C219" i="6"/>
  <c r="D219" i="6"/>
  <c r="E219" i="6"/>
  <c r="C220" i="6"/>
  <c r="D220" i="6"/>
  <c r="E220" i="6"/>
  <c r="C221" i="6"/>
  <c r="D221" i="6"/>
  <c r="E221" i="6"/>
  <c r="C222" i="6"/>
  <c r="D222" i="6"/>
  <c r="E222" i="6"/>
  <c r="C223" i="6"/>
  <c r="D223" i="6"/>
  <c r="E223" i="6"/>
  <c r="C224" i="6"/>
  <c r="D224" i="6"/>
  <c r="E224" i="6"/>
  <c r="C225" i="6"/>
  <c r="D225" i="6"/>
  <c r="E225" i="6"/>
  <c r="C226" i="6"/>
  <c r="D226" i="6"/>
  <c r="E226" i="6"/>
  <c r="C227" i="6"/>
  <c r="D227" i="6"/>
  <c r="E227" i="6"/>
  <c r="C228" i="6"/>
  <c r="D228" i="6"/>
  <c r="E228" i="6"/>
  <c r="C229" i="6"/>
  <c r="D229" i="6"/>
  <c r="E229" i="6"/>
  <c r="C230" i="6"/>
  <c r="D230" i="6"/>
  <c r="E230" i="6"/>
  <c r="C231" i="6"/>
  <c r="D231" i="6"/>
  <c r="E231" i="6"/>
  <c r="C232" i="6"/>
  <c r="D232" i="6"/>
  <c r="E232" i="6"/>
  <c r="C233" i="6"/>
  <c r="D233" i="6"/>
  <c r="E233" i="6"/>
  <c r="C234" i="6"/>
  <c r="D234" i="6"/>
  <c r="E234" i="6"/>
  <c r="C235" i="6"/>
  <c r="D235" i="6"/>
  <c r="E235" i="6"/>
  <c r="C236" i="6"/>
  <c r="D236" i="6"/>
  <c r="E236" i="6"/>
  <c r="C237" i="6"/>
  <c r="D237" i="6"/>
  <c r="E237" i="6"/>
  <c r="C238" i="6"/>
  <c r="D238" i="6"/>
  <c r="E238" i="6"/>
  <c r="C239" i="6"/>
  <c r="D239" i="6"/>
  <c r="E239" i="6"/>
  <c r="C240" i="6"/>
  <c r="D240" i="6"/>
  <c r="E240" i="6"/>
  <c r="C241" i="6"/>
  <c r="D241" i="6"/>
  <c r="E241" i="6"/>
  <c r="C242" i="6"/>
  <c r="D242" i="6"/>
  <c r="E242" i="6"/>
  <c r="C243" i="6"/>
  <c r="D243" i="6"/>
  <c r="E243" i="6"/>
  <c r="C244" i="6"/>
  <c r="D244" i="6"/>
  <c r="E244" i="6"/>
  <c r="C245" i="6"/>
  <c r="D245" i="6"/>
  <c r="E245" i="6"/>
  <c r="C246" i="6"/>
  <c r="D246" i="6"/>
  <c r="E246" i="6"/>
  <c r="C247" i="6"/>
  <c r="D247" i="6"/>
  <c r="E247" i="6"/>
  <c r="C248" i="6"/>
  <c r="D248" i="6"/>
  <c r="E248" i="6"/>
  <c r="C249" i="6"/>
  <c r="D249" i="6"/>
  <c r="E249" i="6"/>
  <c r="C250" i="6"/>
  <c r="D250" i="6"/>
  <c r="E250" i="6"/>
  <c r="C251" i="6"/>
  <c r="D251" i="6"/>
  <c r="E251" i="6"/>
  <c r="C252" i="6"/>
  <c r="D252" i="6"/>
  <c r="E252" i="6"/>
  <c r="C253" i="6"/>
  <c r="D253" i="6"/>
  <c r="E253" i="6"/>
  <c r="C254" i="6"/>
  <c r="D254" i="6"/>
  <c r="E254" i="6"/>
  <c r="C255" i="6"/>
  <c r="D255" i="6"/>
  <c r="E255" i="6"/>
  <c r="C256" i="6"/>
  <c r="D256" i="6"/>
  <c r="E256" i="6"/>
  <c r="C257" i="6"/>
  <c r="D257" i="6"/>
  <c r="E257" i="6"/>
  <c r="C258" i="6"/>
  <c r="D258" i="6"/>
  <c r="E258" i="6"/>
  <c r="C259" i="6"/>
  <c r="D259" i="6"/>
  <c r="E259" i="6"/>
  <c r="C260" i="6"/>
  <c r="D260" i="6"/>
  <c r="E260" i="6"/>
  <c r="C261" i="6"/>
  <c r="D261" i="6"/>
  <c r="E261" i="6"/>
  <c r="C262" i="6"/>
  <c r="D262" i="6"/>
  <c r="E262" i="6"/>
  <c r="C263" i="6"/>
  <c r="D263" i="6"/>
  <c r="E263" i="6"/>
  <c r="C264" i="6"/>
  <c r="D264" i="6"/>
  <c r="E264" i="6"/>
  <c r="C265" i="6"/>
  <c r="D265" i="6"/>
  <c r="E265" i="6"/>
  <c r="C266" i="6"/>
  <c r="D266" i="6"/>
  <c r="E266" i="6"/>
  <c r="C267" i="6"/>
  <c r="D267" i="6"/>
  <c r="E267" i="6"/>
  <c r="C268" i="6"/>
  <c r="D268" i="6"/>
  <c r="E268" i="6"/>
  <c r="C269" i="6"/>
  <c r="D269" i="6"/>
  <c r="E269" i="6"/>
  <c r="C270" i="6"/>
  <c r="D270" i="6"/>
  <c r="E270" i="6"/>
  <c r="C271" i="6"/>
  <c r="D271" i="6"/>
  <c r="E271" i="6"/>
  <c r="C272" i="6"/>
  <c r="D272" i="6"/>
  <c r="E272" i="6"/>
  <c r="C273" i="6"/>
  <c r="D273" i="6"/>
  <c r="E273" i="6"/>
  <c r="C274" i="6"/>
  <c r="D274" i="6"/>
  <c r="E274" i="6"/>
  <c r="C275" i="6"/>
  <c r="D275" i="6"/>
  <c r="E275" i="6"/>
  <c r="C276" i="6"/>
  <c r="D276" i="6"/>
  <c r="E276" i="6"/>
  <c r="C277" i="6"/>
  <c r="D277" i="6"/>
  <c r="E277" i="6"/>
  <c r="C278" i="6"/>
  <c r="D278" i="6"/>
  <c r="E278" i="6"/>
  <c r="C279" i="6"/>
  <c r="D279" i="6"/>
  <c r="E279" i="6"/>
  <c r="C280" i="6"/>
  <c r="D280" i="6"/>
  <c r="E280" i="6"/>
  <c r="C281" i="6"/>
  <c r="D281" i="6"/>
  <c r="E281" i="6"/>
  <c r="C282" i="6"/>
  <c r="D282" i="6"/>
  <c r="E282" i="6"/>
  <c r="C283" i="6"/>
  <c r="D283" i="6"/>
  <c r="E283" i="6"/>
  <c r="C284" i="6"/>
  <c r="D284" i="6"/>
  <c r="E284" i="6"/>
  <c r="C285" i="6"/>
  <c r="D285" i="6"/>
  <c r="E285" i="6"/>
  <c r="C286" i="6"/>
  <c r="D286" i="6"/>
  <c r="E286" i="6"/>
  <c r="C287" i="6"/>
  <c r="D287" i="6"/>
  <c r="E287" i="6"/>
  <c r="C288" i="6"/>
  <c r="D288" i="6"/>
  <c r="E288" i="6"/>
  <c r="C289" i="6"/>
  <c r="D289" i="6"/>
  <c r="E289" i="6"/>
  <c r="C290" i="6"/>
  <c r="D290" i="6"/>
  <c r="E290" i="6"/>
  <c r="C291" i="6"/>
  <c r="D291" i="6"/>
  <c r="E291" i="6"/>
  <c r="C292" i="6"/>
  <c r="D292" i="6"/>
  <c r="E292" i="6"/>
  <c r="C293" i="6"/>
  <c r="D293" i="6"/>
  <c r="E293" i="6"/>
  <c r="C294" i="6"/>
  <c r="D294" i="6"/>
  <c r="E294" i="6"/>
  <c r="C295" i="6"/>
  <c r="D295" i="6"/>
  <c r="E295" i="6"/>
  <c r="C296" i="6"/>
  <c r="D296" i="6"/>
  <c r="E296" i="6"/>
  <c r="C297" i="6"/>
  <c r="D297" i="6"/>
  <c r="E297" i="6"/>
  <c r="C298" i="6"/>
  <c r="D298" i="6"/>
  <c r="E298" i="6"/>
  <c r="C299" i="6"/>
  <c r="D299" i="6"/>
  <c r="E299" i="6"/>
  <c r="C300" i="6"/>
  <c r="D300" i="6"/>
  <c r="E300" i="6"/>
  <c r="C301" i="6"/>
  <c r="D301" i="6"/>
  <c r="E301" i="6"/>
  <c r="C302" i="6"/>
  <c r="D302" i="6"/>
  <c r="E302" i="6"/>
  <c r="C303" i="6"/>
  <c r="D303" i="6"/>
  <c r="E303" i="6"/>
  <c r="C304" i="6"/>
  <c r="D304" i="6"/>
  <c r="E304" i="6"/>
  <c r="C305" i="6"/>
  <c r="D305" i="6"/>
  <c r="E305" i="6"/>
  <c r="C306" i="6"/>
  <c r="D306" i="6"/>
  <c r="E306" i="6"/>
  <c r="C307" i="6"/>
  <c r="D307" i="6"/>
  <c r="E307" i="6"/>
  <c r="C308" i="6"/>
  <c r="D308" i="6"/>
  <c r="E308" i="6"/>
  <c r="C309" i="6"/>
  <c r="D309" i="6"/>
  <c r="E309" i="6"/>
  <c r="C310" i="6"/>
  <c r="D310" i="6"/>
  <c r="E310" i="6"/>
  <c r="C311" i="6"/>
  <c r="D311" i="6"/>
  <c r="E311" i="6"/>
  <c r="C312" i="6"/>
  <c r="D312" i="6"/>
  <c r="E312" i="6"/>
  <c r="C313" i="6"/>
  <c r="D313" i="6"/>
  <c r="E313" i="6"/>
  <c r="C314" i="6"/>
  <c r="D314" i="6"/>
  <c r="E314" i="6"/>
  <c r="C315" i="6"/>
  <c r="D315" i="6"/>
  <c r="E315" i="6"/>
  <c r="C316" i="6"/>
  <c r="D316" i="6"/>
  <c r="E316" i="6"/>
  <c r="C317" i="6"/>
  <c r="D317" i="6"/>
  <c r="E317" i="6"/>
  <c r="C318" i="6"/>
  <c r="D318" i="6"/>
  <c r="E318" i="6"/>
  <c r="C319" i="6"/>
  <c r="D319" i="6"/>
  <c r="E319" i="6"/>
  <c r="C320" i="6"/>
  <c r="D320" i="6"/>
  <c r="E320" i="6"/>
  <c r="C321" i="6"/>
  <c r="D321" i="6"/>
  <c r="E321" i="6"/>
  <c r="C322" i="6"/>
  <c r="D322" i="6"/>
  <c r="E322" i="6"/>
  <c r="C323" i="6"/>
  <c r="D323" i="6"/>
  <c r="E323" i="6"/>
  <c r="C324" i="6"/>
  <c r="D324" i="6"/>
  <c r="E324" i="6"/>
  <c r="C325" i="6"/>
  <c r="D325" i="6"/>
  <c r="E325" i="6"/>
  <c r="C326" i="6"/>
  <c r="D326" i="6"/>
  <c r="E326" i="6"/>
  <c r="C327" i="6"/>
  <c r="D327" i="6"/>
  <c r="E327" i="6"/>
  <c r="C328" i="6"/>
  <c r="D328" i="6"/>
  <c r="E328" i="6"/>
  <c r="C329" i="6"/>
  <c r="D329" i="6"/>
  <c r="E329" i="6"/>
  <c r="C330" i="6"/>
  <c r="D330" i="6"/>
  <c r="E330" i="6"/>
  <c r="C331" i="6"/>
  <c r="D331" i="6"/>
  <c r="E331" i="6"/>
  <c r="C332" i="6"/>
  <c r="D332" i="6"/>
  <c r="E332" i="6"/>
  <c r="C333" i="6"/>
  <c r="D333" i="6"/>
  <c r="E333" i="6"/>
  <c r="C334" i="6"/>
  <c r="D334" i="6"/>
  <c r="E334" i="6"/>
  <c r="C335" i="6"/>
  <c r="D335" i="6"/>
  <c r="E335" i="6"/>
  <c r="C336" i="6"/>
  <c r="D336" i="6"/>
  <c r="E336" i="6"/>
  <c r="C337" i="6"/>
  <c r="D337" i="6"/>
  <c r="E337" i="6"/>
  <c r="C338" i="6"/>
  <c r="D338" i="6"/>
  <c r="E338" i="6"/>
  <c r="C339" i="6"/>
  <c r="D339" i="6"/>
  <c r="E339" i="6"/>
  <c r="C340" i="6"/>
  <c r="D340" i="6"/>
  <c r="E340" i="6"/>
  <c r="C341" i="6"/>
  <c r="D341" i="6"/>
  <c r="E341" i="6"/>
  <c r="C342" i="6"/>
  <c r="D342" i="6"/>
  <c r="E342" i="6"/>
  <c r="C343" i="6"/>
  <c r="D343" i="6"/>
  <c r="E343" i="6"/>
  <c r="C344" i="6"/>
  <c r="D344" i="6"/>
  <c r="E344" i="6"/>
  <c r="C345" i="6"/>
  <c r="D345" i="6"/>
  <c r="E345" i="6"/>
  <c r="C346" i="6"/>
  <c r="D346" i="6"/>
  <c r="E346" i="6"/>
  <c r="C347" i="6"/>
  <c r="D347" i="6"/>
  <c r="E347" i="6"/>
  <c r="C348" i="6"/>
  <c r="D348" i="6"/>
  <c r="E348" i="6"/>
  <c r="C349" i="6"/>
  <c r="D349" i="6"/>
  <c r="E349" i="6"/>
  <c r="C350" i="6"/>
  <c r="D350" i="6"/>
  <c r="E350" i="6"/>
  <c r="C351" i="6"/>
  <c r="D351" i="6"/>
  <c r="E351" i="6"/>
  <c r="C352" i="6"/>
  <c r="D352" i="6"/>
  <c r="E352" i="6"/>
  <c r="C353" i="6"/>
  <c r="D353" i="6"/>
  <c r="E353" i="6"/>
  <c r="C354" i="6"/>
  <c r="D354" i="6"/>
  <c r="E354" i="6"/>
  <c r="C355" i="6"/>
  <c r="D355" i="6"/>
  <c r="E355" i="6"/>
  <c r="C356" i="6"/>
  <c r="D356" i="6"/>
  <c r="E356" i="6"/>
  <c r="C357" i="6"/>
  <c r="D357" i="6"/>
  <c r="E357" i="6"/>
  <c r="C358" i="6"/>
  <c r="D358" i="6"/>
  <c r="E358" i="6"/>
  <c r="C359" i="6"/>
  <c r="D359" i="6"/>
  <c r="E359" i="6"/>
  <c r="C360" i="6"/>
  <c r="D360" i="6"/>
  <c r="E360" i="6"/>
  <c r="C361" i="6"/>
  <c r="D361" i="6"/>
  <c r="E361" i="6"/>
  <c r="C362" i="6"/>
  <c r="D362" i="6"/>
  <c r="E362" i="6"/>
  <c r="C363" i="6"/>
  <c r="D363" i="6"/>
  <c r="E363" i="6"/>
  <c r="C364" i="6"/>
  <c r="D364" i="6"/>
  <c r="E364" i="6"/>
  <c r="C365" i="6"/>
  <c r="D365" i="6"/>
  <c r="E365" i="6"/>
  <c r="C366" i="6"/>
  <c r="D366" i="6"/>
  <c r="E366" i="6"/>
  <c r="C367" i="6"/>
  <c r="D367" i="6"/>
  <c r="E367" i="6"/>
  <c r="C368" i="6"/>
  <c r="D368" i="6"/>
  <c r="E368" i="6"/>
  <c r="C369" i="6"/>
  <c r="D369" i="6"/>
  <c r="E369" i="6"/>
  <c r="C370" i="6"/>
  <c r="D370" i="6"/>
  <c r="E370" i="6"/>
  <c r="C371" i="6"/>
  <c r="D371" i="6"/>
  <c r="E371" i="6"/>
  <c r="C372" i="6"/>
  <c r="D372" i="6"/>
  <c r="E372" i="6"/>
  <c r="C373" i="6"/>
  <c r="D373" i="6"/>
  <c r="E373" i="6"/>
  <c r="C374" i="6"/>
  <c r="D374" i="6"/>
  <c r="E374" i="6"/>
  <c r="C375" i="6"/>
  <c r="D375" i="6"/>
  <c r="E375" i="6"/>
  <c r="C376" i="6"/>
  <c r="D376" i="6"/>
  <c r="E376" i="6"/>
  <c r="C377" i="6"/>
  <c r="D377" i="6"/>
  <c r="E377" i="6"/>
  <c r="C378" i="6"/>
  <c r="D378" i="6"/>
  <c r="E378" i="6"/>
  <c r="C379" i="6"/>
  <c r="D379" i="6"/>
  <c r="E379" i="6"/>
  <c r="C380" i="6"/>
  <c r="D380" i="6"/>
  <c r="E380" i="6"/>
  <c r="C381" i="6"/>
  <c r="D381" i="6"/>
  <c r="E381" i="6"/>
  <c r="C382" i="6"/>
  <c r="D382" i="6"/>
  <c r="E382" i="6"/>
  <c r="C383" i="6"/>
  <c r="D383" i="6"/>
  <c r="E383" i="6"/>
  <c r="C384" i="6"/>
  <c r="D384" i="6"/>
  <c r="E384" i="6"/>
  <c r="C385" i="6"/>
  <c r="D385" i="6"/>
  <c r="E385" i="6"/>
  <c r="C386" i="6"/>
  <c r="D386" i="6"/>
  <c r="E386" i="6"/>
  <c r="C387" i="6"/>
  <c r="D387" i="6"/>
  <c r="E387" i="6"/>
  <c r="C388" i="6"/>
  <c r="D388" i="6"/>
  <c r="E388" i="6"/>
  <c r="C389" i="6"/>
  <c r="D389" i="6"/>
  <c r="E389" i="6"/>
  <c r="C390" i="6"/>
  <c r="D390" i="6"/>
  <c r="E390" i="6"/>
  <c r="C391" i="6"/>
  <c r="D391" i="6"/>
  <c r="E391" i="6"/>
  <c r="C392" i="6"/>
  <c r="D392" i="6"/>
  <c r="E392" i="6"/>
  <c r="C393" i="6"/>
  <c r="D393" i="6"/>
  <c r="E393" i="6"/>
  <c r="C394" i="6"/>
  <c r="D394" i="6"/>
  <c r="E394" i="6"/>
  <c r="C395" i="6"/>
  <c r="D395" i="6"/>
  <c r="E395" i="6"/>
  <c r="C396" i="6"/>
  <c r="D396" i="6"/>
  <c r="E396" i="6"/>
  <c r="C397" i="6"/>
  <c r="D397" i="6"/>
  <c r="E397" i="6"/>
  <c r="C398" i="6"/>
  <c r="D398" i="6"/>
  <c r="E398" i="6"/>
  <c r="C399" i="6"/>
  <c r="D399" i="6"/>
  <c r="E399" i="6"/>
  <c r="C400" i="6"/>
  <c r="D400" i="6"/>
  <c r="E400" i="6"/>
  <c r="C401" i="6"/>
  <c r="D401" i="6"/>
  <c r="E401" i="6"/>
  <c r="C402" i="6"/>
  <c r="D402" i="6"/>
  <c r="E402" i="6"/>
  <c r="C403" i="6"/>
  <c r="D403" i="6"/>
  <c r="E403" i="6"/>
  <c r="C404" i="6"/>
  <c r="D404" i="6"/>
  <c r="E404" i="6"/>
  <c r="C405" i="6"/>
  <c r="D405" i="6"/>
  <c r="E405" i="6"/>
  <c r="C406" i="6"/>
  <c r="D406" i="6"/>
  <c r="E406" i="6"/>
  <c r="C407" i="6"/>
  <c r="D407" i="6"/>
  <c r="E407" i="6"/>
  <c r="C408" i="6"/>
  <c r="D408" i="6"/>
  <c r="E408" i="6"/>
  <c r="C409" i="6"/>
  <c r="D409" i="6"/>
  <c r="E409" i="6"/>
  <c r="C410" i="6"/>
  <c r="D410" i="6"/>
  <c r="E410" i="6"/>
  <c r="C411" i="6"/>
  <c r="D411" i="6"/>
  <c r="E411" i="6"/>
  <c r="C412" i="6"/>
  <c r="D412" i="6"/>
  <c r="E412" i="6"/>
  <c r="C413" i="6"/>
  <c r="D413" i="6"/>
  <c r="E413" i="6"/>
  <c r="C414" i="6"/>
  <c r="D414" i="6"/>
  <c r="E414" i="6"/>
  <c r="C415" i="6"/>
  <c r="D415" i="6"/>
  <c r="E415" i="6"/>
  <c r="C416" i="6"/>
  <c r="D416" i="6"/>
  <c r="E416" i="6"/>
  <c r="C417" i="6"/>
  <c r="D417" i="6"/>
  <c r="E417" i="6"/>
  <c r="C418" i="6"/>
  <c r="D418" i="6"/>
  <c r="E418" i="6"/>
  <c r="C419" i="6"/>
  <c r="D419" i="6"/>
  <c r="E419" i="6"/>
  <c r="C420" i="6"/>
  <c r="D420" i="6"/>
  <c r="E420" i="6"/>
  <c r="C421" i="6"/>
  <c r="D421" i="6"/>
  <c r="E421" i="6"/>
  <c r="C422" i="6"/>
  <c r="D422" i="6"/>
  <c r="E422" i="6"/>
  <c r="C423" i="6"/>
  <c r="D423" i="6"/>
  <c r="E423" i="6"/>
  <c r="C424" i="6"/>
  <c r="D424" i="6"/>
  <c r="E424" i="6"/>
  <c r="C425" i="6"/>
  <c r="D425" i="6"/>
  <c r="E425" i="6"/>
  <c r="C426" i="6"/>
  <c r="D426" i="6"/>
  <c r="E426" i="6"/>
  <c r="C427" i="6"/>
  <c r="D427" i="6"/>
  <c r="E427" i="6"/>
  <c r="C428" i="6"/>
  <c r="D428" i="6"/>
  <c r="E428" i="6"/>
  <c r="C429" i="6"/>
  <c r="D429" i="6"/>
  <c r="E429" i="6"/>
  <c r="C430" i="6"/>
  <c r="D430" i="6"/>
  <c r="E430" i="6"/>
  <c r="C431" i="6"/>
  <c r="D431" i="6"/>
  <c r="E431" i="6"/>
  <c r="C432" i="6"/>
  <c r="D432" i="6"/>
  <c r="E432" i="6"/>
  <c r="C433" i="6"/>
  <c r="D433" i="6"/>
  <c r="E433" i="6"/>
  <c r="C434" i="6"/>
  <c r="D434" i="6"/>
  <c r="E434" i="6"/>
  <c r="C435" i="6"/>
  <c r="D435" i="6"/>
  <c r="E435" i="6"/>
  <c r="C436" i="6"/>
  <c r="D436" i="6"/>
  <c r="E436" i="6"/>
  <c r="C437" i="6"/>
  <c r="D437" i="6"/>
  <c r="E437" i="6"/>
  <c r="C438" i="6"/>
  <c r="D438" i="6"/>
  <c r="E438" i="6"/>
  <c r="C439" i="6"/>
  <c r="D439" i="6"/>
  <c r="E439" i="6"/>
  <c r="C440" i="6"/>
  <c r="D440" i="6"/>
  <c r="E440" i="6"/>
  <c r="C441" i="6"/>
  <c r="D441" i="6"/>
  <c r="E441" i="6"/>
  <c r="C442" i="6"/>
  <c r="D442" i="6"/>
  <c r="E442" i="6"/>
  <c r="C443" i="6"/>
  <c r="D443" i="6"/>
  <c r="E443" i="6"/>
  <c r="C444" i="6"/>
  <c r="D444" i="6"/>
  <c r="E444" i="6"/>
  <c r="C445" i="6"/>
  <c r="D445" i="6"/>
  <c r="E445" i="6"/>
  <c r="C446" i="6"/>
  <c r="D446" i="6"/>
  <c r="E446" i="6"/>
  <c r="C447" i="6"/>
  <c r="D447" i="6"/>
  <c r="E447" i="6"/>
  <c r="C448" i="6"/>
  <c r="D448" i="6"/>
  <c r="E448" i="6"/>
  <c r="C449" i="6"/>
  <c r="D449" i="6"/>
  <c r="E449" i="6"/>
  <c r="C450" i="6"/>
  <c r="D450" i="6"/>
  <c r="E450" i="6"/>
  <c r="C451" i="6"/>
  <c r="D451" i="6"/>
  <c r="E451" i="6"/>
  <c r="C452" i="6"/>
  <c r="D452" i="6"/>
  <c r="E452" i="6"/>
  <c r="C453" i="6"/>
  <c r="D453" i="6"/>
  <c r="E453" i="6"/>
  <c r="C454" i="6"/>
  <c r="D454" i="6"/>
  <c r="E454" i="6"/>
  <c r="C455" i="6"/>
  <c r="D455" i="6"/>
  <c r="E455" i="6"/>
  <c r="C456" i="6"/>
  <c r="D456" i="6"/>
  <c r="E456" i="6"/>
  <c r="C457" i="6"/>
  <c r="D457" i="6"/>
  <c r="E457" i="6"/>
  <c r="C458" i="6"/>
  <c r="D458" i="6"/>
  <c r="E458" i="6"/>
  <c r="C459" i="6"/>
  <c r="D459" i="6"/>
  <c r="E459" i="6"/>
  <c r="C460" i="6"/>
  <c r="D460" i="6"/>
  <c r="E460" i="6"/>
  <c r="C461" i="6"/>
  <c r="D461" i="6"/>
  <c r="E461" i="6"/>
  <c r="C462" i="6"/>
  <c r="D462" i="6"/>
  <c r="E462" i="6"/>
  <c r="C463" i="6"/>
  <c r="D463" i="6"/>
  <c r="E463" i="6"/>
  <c r="C464" i="6"/>
  <c r="D464" i="6"/>
  <c r="E464" i="6"/>
  <c r="C465" i="6"/>
  <c r="D465" i="6"/>
  <c r="E465" i="6"/>
  <c r="C466" i="6"/>
  <c r="D466" i="6"/>
  <c r="E466" i="6"/>
  <c r="C467" i="6"/>
  <c r="D467" i="6"/>
  <c r="E467" i="6"/>
  <c r="C468" i="6"/>
  <c r="D468" i="6"/>
  <c r="E468" i="6"/>
  <c r="C469" i="6"/>
  <c r="D469" i="6"/>
  <c r="E469" i="6"/>
  <c r="C470" i="6"/>
  <c r="D470" i="6"/>
  <c r="E470" i="6"/>
  <c r="C471" i="6"/>
  <c r="D471" i="6"/>
  <c r="E471" i="6"/>
  <c r="C472" i="6"/>
  <c r="D472" i="6"/>
  <c r="E472" i="6"/>
  <c r="C473" i="6"/>
  <c r="D473" i="6"/>
  <c r="E473" i="6"/>
  <c r="C474" i="6"/>
  <c r="D474" i="6"/>
  <c r="E474" i="6"/>
  <c r="C475" i="6"/>
  <c r="D475" i="6"/>
  <c r="E475" i="6"/>
  <c r="C476" i="6"/>
  <c r="D476" i="6"/>
  <c r="E476" i="6"/>
  <c r="C477" i="6"/>
  <c r="D477" i="6"/>
  <c r="E477" i="6"/>
  <c r="C478" i="6"/>
  <c r="D478" i="6"/>
  <c r="E478" i="6"/>
  <c r="C479" i="6"/>
  <c r="D479" i="6"/>
  <c r="E479" i="6"/>
  <c r="C480" i="6"/>
  <c r="D480" i="6"/>
  <c r="E480" i="6"/>
  <c r="C481" i="6"/>
  <c r="D481" i="6"/>
  <c r="E481" i="6"/>
  <c r="C482" i="6"/>
  <c r="D482" i="6"/>
  <c r="E482" i="6"/>
  <c r="C483" i="6"/>
  <c r="D483" i="6"/>
  <c r="E483" i="6"/>
  <c r="C484" i="6"/>
  <c r="D484" i="6"/>
  <c r="E484" i="6"/>
  <c r="C485" i="6"/>
  <c r="D485" i="6"/>
  <c r="E485" i="6"/>
  <c r="C486" i="6"/>
  <c r="D486" i="6"/>
  <c r="E486" i="6"/>
  <c r="C487" i="6"/>
  <c r="D487" i="6"/>
  <c r="E487" i="6"/>
  <c r="C488" i="6"/>
  <c r="D488" i="6"/>
  <c r="E488" i="6"/>
  <c r="C489" i="6"/>
  <c r="D489" i="6"/>
  <c r="E489" i="6"/>
  <c r="C490" i="6"/>
  <c r="D490" i="6"/>
  <c r="E490" i="6"/>
  <c r="C491" i="6"/>
  <c r="D491" i="6"/>
  <c r="E491" i="6"/>
  <c r="C492" i="6"/>
  <c r="D492" i="6"/>
  <c r="E492" i="6"/>
  <c r="C493" i="6"/>
  <c r="D493" i="6"/>
  <c r="E493" i="6"/>
  <c r="C494" i="6"/>
  <c r="D494" i="6"/>
  <c r="E494" i="6"/>
  <c r="C495" i="6"/>
  <c r="D495" i="6"/>
  <c r="E495" i="6"/>
  <c r="C496" i="6"/>
  <c r="D496" i="6"/>
  <c r="E496" i="6"/>
  <c r="C497" i="6"/>
  <c r="D497" i="6"/>
  <c r="E497" i="6"/>
  <c r="C498" i="6"/>
  <c r="D498" i="6"/>
  <c r="E498" i="6"/>
  <c r="C499" i="6"/>
  <c r="D499" i="6"/>
  <c r="E499" i="6"/>
  <c r="C500" i="6"/>
  <c r="D500" i="6"/>
  <c r="E500" i="6"/>
  <c r="C501" i="6"/>
  <c r="D501" i="6"/>
  <c r="E501" i="6"/>
  <c r="C502" i="6"/>
  <c r="D502" i="6"/>
  <c r="E502" i="6"/>
  <c r="C503" i="6"/>
  <c r="D503" i="6"/>
  <c r="E503" i="6"/>
  <c r="C504" i="6"/>
  <c r="D504" i="6"/>
  <c r="E504" i="6"/>
  <c r="C505" i="6"/>
  <c r="D505" i="6"/>
  <c r="E505" i="6"/>
  <c r="C506" i="6"/>
  <c r="D506" i="6"/>
  <c r="E506" i="6"/>
  <c r="C507" i="6"/>
  <c r="D507" i="6"/>
  <c r="E507" i="6"/>
  <c r="C508" i="6"/>
  <c r="D508" i="6"/>
  <c r="E508" i="6"/>
  <c r="C509" i="6"/>
  <c r="D509" i="6"/>
  <c r="E509" i="6"/>
  <c r="C510" i="6"/>
  <c r="D510" i="6"/>
  <c r="E510" i="6"/>
  <c r="C511" i="6"/>
  <c r="D511" i="6"/>
  <c r="E511" i="6"/>
  <c r="C512" i="6"/>
  <c r="D512" i="6"/>
  <c r="E512" i="6"/>
  <c r="C513" i="6"/>
  <c r="D513" i="6"/>
  <c r="E513" i="6"/>
  <c r="C514" i="6"/>
  <c r="D514" i="6"/>
  <c r="E514" i="6"/>
  <c r="C515" i="6"/>
  <c r="D515" i="6"/>
  <c r="E515" i="6"/>
  <c r="C516" i="6"/>
  <c r="D516" i="6"/>
  <c r="E516" i="6"/>
  <c r="C517" i="6"/>
  <c r="D517" i="6"/>
  <c r="E517" i="6"/>
  <c r="C518" i="6"/>
  <c r="D518" i="6"/>
  <c r="E518" i="6"/>
  <c r="C519" i="6"/>
  <c r="D519" i="6"/>
  <c r="E519" i="6"/>
  <c r="C520" i="6"/>
  <c r="D520" i="6"/>
  <c r="E520" i="6"/>
  <c r="C521" i="6"/>
  <c r="D521" i="6"/>
  <c r="E521" i="6"/>
  <c r="C522" i="6"/>
  <c r="D522" i="6"/>
  <c r="E522" i="6"/>
  <c r="C523" i="6"/>
  <c r="D523" i="6"/>
  <c r="E523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297" i="6"/>
  <c r="C8" i="6"/>
  <c r="B8" i="6"/>
  <c r="A287" i="6"/>
  <c r="A288" i="6"/>
  <c r="A289" i="6"/>
  <c r="A290" i="6"/>
  <c r="A291" i="6"/>
  <c r="A292" i="6"/>
  <c r="A293" i="6"/>
  <c r="A294" i="6"/>
  <c r="A29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9" i="6"/>
  <c r="D5" i="6"/>
  <c r="C5" i="6"/>
  <c r="F5" i="4"/>
  <c r="G5" i="4"/>
  <c r="H5" i="4"/>
  <c r="C5" i="4"/>
  <c r="H419" i="2"/>
  <c r="G419" i="2"/>
  <c r="F418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02" i="2"/>
  <c r="C402" i="2"/>
  <c r="F402" i="2"/>
  <c r="G402" i="2"/>
  <c r="F403" i="2"/>
  <c r="C414" i="2"/>
  <c r="G403" i="2"/>
  <c r="F404" i="2"/>
  <c r="C426" i="2"/>
  <c r="G404" i="2"/>
  <c r="F405" i="2"/>
  <c r="C438" i="2"/>
  <c r="G405" i="2"/>
  <c r="F406" i="2"/>
  <c r="C450" i="2"/>
  <c r="G406" i="2"/>
  <c r="F407" i="2"/>
  <c r="C462" i="2"/>
  <c r="G407" i="2"/>
  <c r="F408" i="2"/>
  <c r="C474" i="2"/>
  <c r="G408" i="2"/>
  <c r="F409" i="2"/>
  <c r="C486" i="2"/>
  <c r="G409" i="2"/>
  <c r="F410" i="2"/>
  <c r="C498" i="2"/>
  <c r="G410" i="2"/>
  <c r="F411" i="2"/>
  <c r="C510" i="2"/>
  <c r="G411" i="2"/>
  <c r="F412" i="2"/>
  <c r="C522" i="2"/>
  <c r="G412" i="2"/>
  <c r="F413" i="2"/>
  <c r="C534" i="2"/>
  <c r="G413" i="2"/>
  <c r="F414" i="2"/>
  <c r="C546" i="2"/>
  <c r="G414" i="2"/>
  <c r="F415" i="2"/>
  <c r="C558" i="2"/>
  <c r="G415" i="2"/>
  <c r="F416" i="2"/>
  <c r="C570" i="2"/>
  <c r="G416" i="2"/>
  <c r="F417" i="2"/>
  <c r="C582" i="2"/>
  <c r="G417" i="2"/>
  <c r="B4" i="1"/>
  <c r="B7" i="1"/>
  <c r="B8" i="1"/>
  <c r="B10" i="1"/>
</calcChain>
</file>

<file path=xl/sharedStrings.xml><?xml version="1.0" encoding="utf-8"?>
<sst xmlns="http://schemas.openxmlformats.org/spreadsheetml/2006/main" count="127" uniqueCount="80">
  <si>
    <t>EVOLUCIÓN DE LA PENSIÓN MÍNIMA GARANTIZADA EN MÉXICO, DE ACUERDO A LA LEY DEL SEGURO SOCIAL</t>
  </si>
  <si>
    <t>CONCEPTO</t>
  </si>
  <si>
    <t>SALARIO MÍNIMO MENSUAL AL PROMULGARSE LA LEY DEL SEGURO SOCIAL VIGENTE (JULIO 1997):</t>
  </si>
  <si>
    <t>CONDICIONES EN MÉXICO</t>
  </si>
  <si>
    <t>PENSIÓN MÍNIMA GARANTIZADA VIGENTE EN 2016:</t>
  </si>
  <si>
    <t>INFLACIÓN 1997 - 2016:</t>
  </si>
  <si>
    <t>TIPO DE CAMBIO MXP/USD EN MAYO 2016:</t>
  </si>
  <si>
    <t>ÍNDICE NACIONAL DE PRECIOS AL CONSUMIDOR EN JULIO 1997:</t>
  </si>
  <si>
    <t>ÍNDICE NACIONAL DE PRECIOS AL CONSUMIDOR EN FEBRERO 2016:</t>
  </si>
  <si>
    <t>PENSIÓN MÍNIMA GARANTIZADA VIGENTE EN 2016, EN USD:</t>
  </si>
  <si>
    <t>SP1</t>
  </si>
  <si>
    <t>Fecha</t>
  </si>
  <si>
    <t>Índices</t>
  </si>
  <si>
    <t>Tipo de información</t>
  </si>
  <si>
    <t>Acorde con la Ley del Sistema Nacional de Información Estadística y Geográfica, publicada en el Diario Oficial de la Federación el 16 de abril de 2008, a partir del 15 de julio de 2011 el Instituto Nacional de Estadística y Geografía (INEGI) tiene la facultad exclusiva de elaborar y publicar los índices nacionales de precios.  En consideración a lo anterior, la información sobre la inflación referente a junio de 2011 fue la última publicada por el Banco de México. El INEGI comenzó la difusión de la información con los resultados correspondientes a la primera quincena de julio de 2011.</t>
  </si>
  <si>
    <t>Aviso</t>
  </si>
  <si>
    <t>2Q Dic 2010</t>
  </si>
  <si>
    <t>Base</t>
  </si>
  <si>
    <t>Sin Unidad</t>
  </si>
  <si>
    <t>Unidad</t>
  </si>
  <si>
    <t>Indices</t>
  </si>
  <si>
    <t>Cifra</t>
  </si>
  <si>
    <t>Mensual</t>
  </si>
  <si>
    <t>Periodicidad</t>
  </si>
  <si>
    <t>Ene 1969 - May 2016</t>
  </si>
  <si>
    <t>Periodo disponible</t>
  </si>
  <si>
    <t>IPC Por objeto del gasto Nacional, I n d i c e G e n e r a l</t>
  </si>
  <si>
    <t>Título</t>
  </si>
  <si>
    <t>Aviso importante: Algunas de las series que está consultando registra un cambio, por favor consulte los metadatos de las mismas.</t>
  </si>
  <si>
    <t>Fecha de consulta: 21/06/2016 07:53:15</t>
  </si>
  <si>
    <t>INPC</t>
  </si>
  <si>
    <t>Índices de Precios al Consumidor y UDIS</t>
  </si>
  <si>
    <t>Banco de México</t>
  </si>
  <si>
    <t>MÉXICO</t>
  </si>
  <si>
    <t>INFLACIÓN ANUAL</t>
  </si>
  <si>
    <t>ARGENTINA</t>
  </si>
  <si>
    <t>yoy</t>
  </si>
  <si>
    <t>mom</t>
  </si>
  <si>
    <t>index</t>
  </si>
  <si>
    <t>date</t>
  </si>
  <si>
    <t>AÑO</t>
  </si>
  <si>
    <t>Promedio:</t>
  </si>
  <si>
    <t>SALARIO PROMEDIO DEL TRABAJADOR:</t>
  </si>
  <si>
    <t>ANUAL</t>
  </si>
  <si>
    <t>MENSUAL</t>
  </si>
  <si>
    <t>PENSIÓN BÁSICA MEDIA 2016</t>
  </si>
  <si>
    <t>PENSIÓN ADICIONAL (1.5% INGRESO PROMEDIO MENSUAL)</t>
  </si>
  <si>
    <t>PENSIÓN MENSUAL TOTAL</t>
  </si>
  <si>
    <t>APORTACIÓN MENSUAL A LA CUENTA (6.5% DEL SALARIO)</t>
  </si>
  <si>
    <t>TASA DE INVERSIÓN ANUAL EN USD</t>
  </si>
  <si>
    <t>PENSIÓN MENSUAL TOTAL (RENTA DURANTE 19 AÑOS ESPERADOS DE DISFRUTE DE LA PENSIÓN)</t>
  </si>
  <si>
    <t>INGRESO PROMEDIO NACIONAL</t>
  </si>
  <si>
    <t>TASA DE REEMPLAZO DEL INGRESO</t>
  </si>
  <si>
    <t>inflación en USA de 1995 a 2016</t>
  </si>
  <si>
    <t>APORTACIONES</t>
  </si>
  <si>
    <t>SALDO INICIAL EN EL FONDO DE RETIRO</t>
  </si>
  <si>
    <t>INTERESES MENSUALES DEL FONDO</t>
  </si>
  <si>
    <t>SALDO FINAL EN EL FONDO DE RETIRO</t>
  </si>
  <si>
    <t>MES</t>
  </si>
  <si>
    <t>APORTACIÓN MENSUAL A LA ANSES (17% TRABAJADOR, 23% PATRÓN)</t>
  </si>
  <si>
    <t>PORCENTAJE DE APORTACIÓN NECESARIO PARA TENER UNA TASA DE REEMPLAZO DEL 100%</t>
  </si>
  <si>
    <t>APORTACIÓN MENSUAL A LA CUENTA (PORCENTAJE DEL SALARIO), REQUERIDO PARA ALCANZAR 100% DE TASA DE REEMPLAZO</t>
  </si>
  <si>
    <t>APORTACIÓN MENSUAL A LA ANSES (PORCENTAJE TRABAJADOR Y PATRÓN)</t>
  </si>
  <si>
    <t>2016: MONTO DE LA PENSIÓN EN ARGENTINA</t>
  </si>
  <si>
    <t>2016: MONTO DE LA PENSIÓN EN MÉXICO</t>
  </si>
  <si>
    <t>MÉXICO 2016: ESTIMACIÓN DE LA APORTACIÓN MENSUAL NECESARIA PARA OBTENER UN MONTO DE PENSIÓN DEL 100% DEL INGRESO</t>
  </si>
  <si>
    <t>ARGENTINA 2016: ESTIMACIÓN DE LA APORTACIÓN MENSUAL NECESARIA PARA OBTENER UN MONTO DE PENSIÓN DEL 100% DEL INGRESO</t>
  </si>
  <si>
    <t>MONTO DE LA PENSIÓN MENSUAL Y TASA DE REEMPLAZO 2016: MÉXICO VERSUS ARGENTINA</t>
  </si>
  <si>
    <t>2016: PORCENTAJE DE COBERTURA DEL SISTEMA PÚBLICO DE PENSIONES MÉXICO VERSUS ARGENTINA</t>
  </si>
  <si>
    <t>2016: PENSIONES MÍNIMAS GARANTIZADAS MÉXICO VERSUS ARGENTINA</t>
  </si>
  <si>
    <t>APORTACIONES MENSUALES QUE DEBERÍA HACER UN TRABAJADOR PROMEDIO EN 2016: MÉXICO VERSUS ARGENTINA</t>
  </si>
  <si>
    <t>COSTO DEL SISTEMA DE PÚBLICO DE PENSIÓNES COMP PORCENTAJE DEL PRODUCTO INTERNO BRUTO (PIB), Y SU FUENTE DE FINANCIAMIENTO</t>
  </si>
  <si>
    <t>COSTO (PORCENTAJE DEL PIB NACIONAL):</t>
  </si>
  <si>
    <t>FUENTES DE FINANCIAMIENTO:</t>
  </si>
  <si>
    <t>Impuesto al Valor Agregado, impuesto a las ganancias, bienes personales, combustibles e impuesto adicional a los cigarrillos. También existe la posibilidad de emisión de deuda para financiar los déficits de recursos para pago de pensiones.</t>
  </si>
  <si>
    <t>El trabajador es responsable de la mayor parte de su ahorro de pensión, a través de la acumulación en su cuenta de retiro individual. Depende en gran medida de las aportaciones voluntarias a su cuenta y de la gestión financiera de la administradora privada de su fondo de retiro.</t>
  </si>
  <si>
    <t>Autor:</t>
  </si>
  <si>
    <t>Robert Hernández Martínez</t>
  </si>
  <si>
    <t>Maestro en Finanzas - Actuario</t>
  </si>
  <si>
    <t>robert@actuariayfinanzas.net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</si>
</sst>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_-;\-* #,##0.00_-;_-* &quot;-&quot;??_-;_-@_-"/>
    <numFmt numFmtId="164" formatCode="[$MXN]\ #,##0.00"/>
    <numFmt numFmtId="165" formatCode="_-* #,##0.000_-;\-* #,##0.000_-;_-* &quot;-&quot;??_-;_-@_-"/>
    <numFmt numFmtId="166" formatCode="0.0000%"/>
    <numFmt numFmtId="167" formatCode="[$USD]\ #,##0.00"/>
    <numFmt numFmtId="168" formatCode="#,##0.000000000000"/>
    <numFmt numFmtId="169" formatCode="&quot;May&quot;\ yyyy"/>
    <numFmt numFmtId="170" formatCode="&quot;Abr&quot;\ yyyy"/>
    <numFmt numFmtId="171" formatCode="&quot;Mar&quot;\ yyyy"/>
    <numFmt numFmtId="172" formatCode="&quot;Feb&quot;\ yyyy"/>
    <numFmt numFmtId="173" formatCode="&quot;Ene&quot;\ yyyy"/>
    <numFmt numFmtId="174" formatCode="&quot;Dic&quot;\ yyyy"/>
    <numFmt numFmtId="175" formatCode="&quot;Nov&quot;\ yyyy"/>
    <numFmt numFmtId="176" formatCode="&quot;Oct&quot;\ yyyy"/>
    <numFmt numFmtId="177" formatCode="&quot;Sep&quot;\ yyyy"/>
    <numFmt numFmtId="178" formatCode="&quot;Ago&quot;\ yyyy"/>
    <numFmt numFmtId="179" formatCode="&quot;Jul&quot;\ yyyy"/>
    <numFmt numFmtId="180" formatCode="&quot;Jun&quot;\ yyyy"/>
    <numFmt numFmtId="181" formatCode="_-* #,##0.00000000000000000000_-;\-* #,##0.00000000000000000000_-;_-* &quot;-&quot;??_-;_-@_-"/>
    <numFmt numFmtId="182" formatCode="[$USD]\ #,##0.0000"/>
    <numFmt numFmtId="183" formatCode="[$USD]\ #,##0.00;[Red]\-[$USD]\ #,##0.00"/>
    <numFmt numFmtId="18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/>
  </cellStyleXfs>
  <cellXfs count="83">
    <xf numFmtId="0" fontId="0" fillId="0" borderId="0" xfId="0"/>
    <xf numFmtId="166" fontId="0" fillId="0" borderId="0" xfId="2" applyNumberFormat="1" applyFont="1"/>
    <xf numFmtId="0" fontId="3" fillId="0" borderId="0" xfId="3"/>
    <xf numFmtId="168" fontId="3" fillId="0" borderId="1" xfId="3" applyNumberFormat="1" applyBorder="1" applyAlignment="1">
      <alignment horizontal="right" vertical="center"/>
    </xf>
    <xf numFmtId="169" fontId="4" fillId="0" borderId="1" xfId="3" applyNumberFormat="1" applyFont="1" applyBorder="1" applyAlignment="1">
      <alignment horizontal="right" vertical="center"/>
    </xf>
    <xf numFmtId="170" fontId="4" fillId="0" borderId="1" xfId="3" applyNumberFormat="1" applyFont="1" applyBorder="1" applyAlignment="1">
      <alignment horizontal="right" vertical="center"/>
    </xf>
    <xf numFmtId="171" fontId="4" fillId="0" borderId="1" xfId="3" applyNumberFormat="1" applyFont="1" applyBorder="1" applyAlignment="1">
      <alignment horizontal="right" vertical="center"/>
    </xf>
    <xf numFmtId="172" fontId="4" fillId="0" borderId="1" xfId="3" applyNumberFormat="1" applyFont="1" applyBorder="1" applyAlignment="1">
      <alignment horizontal="right" vertical="center"/>
    </xf>
    <xf numFmtId="173" fontId="4" fillId="0" borderId="1" xfId="3" applyNumberFormat="1" applyFont="1" applyBorder="1" applyAlignment="1">
      <alignment horizontal="right" vertical="center"/>
    </xf>
    <xf numFmtId="166" fontId="0" fillId="0" borderId="0" xfId="4" applyNumberFormat="1" applyFont="1"/>
    <xf numFmtId="174" fontId="4" fillId="0" borderId="1" xfId="3" applyNumberFormat="1" applyFont="1" applyBorder="1" applyAlignment="1">
      <alignment horizontal="right" vertical="center"/>
    </xf>
    <xf numFmtId="175" fontId="4" fillId="0" borderId="1" xfId="3" applyNumberFormat="1" applyFont="1" applyBorder="1" applyAlignment="1">
      <alignment horizontal="right" vertical="center"/>
    </xf>
    <xf numFmtId="176" fontId="4" fillId="0" borderId="1" xfId="3" applyNumberFormat="1" applyFont="1" applyBorder="1" applyAlignment="1">
      <alignment horizontal="right" vertical="center"/>
    </xf>
    <xf numFmtId="177" fontId="4" fillId="0" borderId="1" xfId="3" applyNumberFormat="1" applyFont="1" applyBorder="1" applyAlignment="1">
      <alignment horizontal="right" vertical="center"/>
    </xf>
    <xf numFmtId="178" fontId="4" fillId="0" borderId="1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right" vertical="center"/>
    </xf>
    <xf numFmtId="180" fontId="4" fillId="0" borderId="1" xfId="3" applyNumberFormat="1" applyFont="1" applyBorder="1" applyAlignment="1">
      <alignment horizontal="right" vertical="center"/>
    </xf>
    <xf numFmtId="14" fontId="3" fillId="0" borderId="0" xfId="3" applyNumberFormat="1"/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right" vertical="center" wrapText="1"/>
    </xf>
    <xf numFmtId="0" fontId="3" fillId="3" borderId="1" xfId="3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right" vertical="center" wrapText="1"/>
    </xf>
    <xf numFmtId="0" fontId="5" fillId="3" borderId="1" xfId="3" applyFont="1" applyFill="1" applyBorder="1" applyAlignment="1">
      <alignment horizontal="center" vertical="center"/>
    </xf>
    <xf numFmtId="0" fontId="3" fillId="4" borderId="1" xfId="3" applyFill="1" applyBorder="1" applyAlignment="1">
      <alignment horizontal="center" vertical="top" wrapText="1"/>
    </xf>
    <xf numFmtId="0" fontId="5" fillId="0" borderId="0" xfId="3" applyFont="1"/>
    <xf numFmtId="0" fontId="4" fillId="0" borderId="0" xfId="3" applyFont="1"/>
    <xf numFmtId="0" fontId="6" fillId="0" borderId="0" xfId="3" applyFont="1"/>
    <xf numFmtId="0" fontId="7" fillId="0" borderId="0" xfId="5"/>
    <xf numFmtId="14" fontId="7" fillId="0" borderId="0" xfId="5" applyNumberFormat="1" applyFont="1" applyFill="1" applyBorder="1" applyAlignment="1" applyProtection="1"/>
    <xf numFmtId="181" fontId="7" fillId="0" borderId="0" xfId="1" applyNumberFormat="1" applyFont="1"/>
    <xf numFmtId="0" fontId="7" fillId="5" borderId="0" xfId="5" applyFill="1"/>
    <xf numFmtId="14" fontId="7" fillId="5" borderId="0" xfId="5" applyNumberFormat="1" applyFont="1" applyFill="1" applyBorder="1" applyAlignment="1" applyProtection="1"/>
    <xf numFmtId="181" fontId="7" fillId="5" borderId="0" xfId="1" applyNumberFormat="1" applyFont="1" applyFill="1"/>
    <xf numFmtId="0" fontId="4" fillId="0" borderId="2" xfId="3" applyFont="1" applyBorder="1" applyAlignment="1">
      <alignment horizontal="center"/>
    </xf>
    <xf numFmtId="166" fontId="0" fillId="0" borderId="2" xfId="4" applyNumberFormat="1" applyFont="1" applyBorder="1"/>
    <xf numFmtId="166" fontId="1" fillId="5" borderId="3" xfId="4" applyNumberFormat="1" applyFont="1" applyFill="1" applyBorder="1" applyAlignment="1">
      <alignment horizontal="right"/>
    </xf>
    <xf numFmtId="166" fontId="4" fillId="5" borderId="3" xfId="3" applyNumberFormat="1" applyFont="1" applyFill="1" applyBorder="1"/>
    <xf numFmtId="167" fontId="0" fillId="0" borderId="0" xfId="0" applyNumberFormat="1"/>
    <xf numFmtId="182" fontId="0" fillId="0" borderId="0" xfId="0" applyNumberFormat="1"/>
    <xf numFmtId="183" fontId="0" fillId="0" borderId="0" xfId="0" applyNumberFormat="1"/>
    <xf numFmtId="183" fontId="0" fillId="5" borderId="0" xfId="0" applyNumberFormat="1" applyFill="1"/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167" fontId="0" fillId="7" borderId="2" xfId="0" applyNumberFormat="1" applyFill="1" applyBorder="1" applyAlignment="1">
      <alignment vertical="center"/>
    </xf>
    <xf numFmtId="10" fontId="0" fillId="7" borderId="2" xfId="2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vertical="center"/>
    </xf>
    <xf numFmtId="10" fontId="0" fillId="0" borderId="0" xfId="0" applyNumberFormat="1"/>
    <xf numFmtId="0" fontId="8" fillId="5" borderId="2" xfId="0" applyFont="1" applyFill="1" applyBorder="1" applyAlignment="1">
      <alignment horizontal="center" vertical="center" wrapText="1"/>
    </xf>
    <xf numFmtId="10" fontId="8" fillId="5" borderId="2" xfId="2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167" fontId="9" fillId="0" borderId="2" xfId="0" applyNumberFormat="1" applyFont="1" applyFill="1" applyBorder="1" applyAlignment="1">
      <alignment vertical="center"/>
    </xf>
    <xf numFmtId="167" fontId="0" fillId="0" borderId="0" xfId="2" applyNumberFormat="1" applyFont="1"/>
    <xf numFmtId="0" fontId="1" fillId="7" borderId="0" xfId="0" applyFont="1" applyFill="1"/>
    <xf numFmtId="0" fontId="0" fillId="7" borderId="0" xfId="0" applyFill="1"/>
    <xf numFmtId="0" fontId="1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 wrapText="1"/>
    </xf>
    <xf numFmtId="164" fontId="0" fillId="7" borderId="0" xfId="0" applyNumberFormat="1" applyFill="1" applyAlignment="1">
      <alignment vertical="center"/>
    </xf>
    <xf numFmtId="165" fontId="0" fillId="7" borderId="0" xfId="1" applyNumberFormat="1" applyFont="1" applyFill="1" applyAlignment="1">
      <alignment horizontal="center" vertical="center"/>
    </xf>
    <xf numFmtId="166" fontId="0" fillId="7" borderId="0" xfId="2" applyNumberFormat="1" applyFont="1" applyFill="1"/>
    <xf numFmtId="0" fontId="1" fillId="5" borderId="0" xfId="0" applyFont="1" applyFill="1" applyAlignment="1">
      <alignment horizontal="left" vertical="center" wrapText="1"/>
    </xf>
    <xf numFmtId="167" fontId="1" fillId="5" borderId="0" xfId="0" applyNumberFormat="1" applyFont="1" applyFill="1" applyAlignment="1">
      <alignment vertical="center"/>
    </xf>
    <xf numFmtId="0" fontId="0" fillId="8" borderId="0" xfId="0" applyFill="1" applyAlignment="1">
      <alignment vertical="center"/>
    </xf>
    <xf numFmtId="167" fontId="1" fillId="6" borderId="2" xfId="0" applyNumberFormat="1" applyFont="1" applyFill="1" applyBorder="1" applyAlignment="1">
      <alignment horizontal="center" vertical="center"/>
    </xf>
    <xf numFmtId="10" fontId="1" fillId="7" borderId="2" xfId="2" applyNumberFormat="1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9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/>
    </xf>
    <xf numFmtId="167" fontId="9" fillId="0" borderId="2" xfId="0" applyNumberFormat="1" applyFont="1" applyFill="1" applyBorder="1" applyAlignment="1">
      <alignment horizontal="center" vertical="center"/>
    </xf>
    <xf numFmtId="10" fontId="8" fillId="5" borderId="2" xfId="2" applyNumberFormat="1" applyFont="1" applyFill="1" applyBorder="1" applyAlignment="1">
      <alignment horizontal="center" vertical="center"/>
    </xf>
    <xf numFmtId="184" fontId="1" fillId="7" borderId="2" xfId="0" applyNumberFormat="1" applyFont="1" applyFill="1" applyBorder="1" applyAlignment="1">
      <alignment horizontal="center" vertical="center"/>
    </xf>
    <xf numFmtId="0" fontId="0" fillId="7" borderId="2" xfId="0" applyFill="1" applyBorder="1" applyAlignment="1">
      <alignment vertical="center" wrapText="1"/>
    </xf>
    <xf numFmtId="0" fontId="1" fillId="7" borderId="0" xfId="0" applyFont="1" applyFill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4" fillId="0" borderId="2" xfId="3" applyFont="1" applyBorder="1" applyAlignment="1">
      <alignment horizontal="center"/>
    </xf>
    <xf numFmtId="0" fontId="10" fillId="0" borderId="0" xfId="6"/>
    <xf numFmtId="0" fontId="1" fillId="0" borderId="0" xfId="0" applyFont="1"/>
  </cellXfs>
  <cellStyles count="7">
    <cellStyle name="Hipervínculo" xfId="6" builtinId="8"/>
    <cellStyle name="Millares" xfId="1" builtinId="3"/>
    <cellStyle name="Normal" xfId="0" builtinId="0"/>
    <cellStyle name="Normal 2" xfId="3"/>
    <cellStyle name="Normal 3" xfId="5"/>
    <cellStyle name="Porcentaje" xfId="2" builtinId="5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INFLACIÓN ANUAL</a:t>
            </a:r>
            <a:r>
              <a:rPr lang="es-MX" b="1" baseline="0"/>
              <a:t> MÉXICO VERSUS ARGENTINA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'Inflación México - Argentina'!$G$400:$G$401</c:f>
              <c:strCache>
                <c:ptCount val="2"/>
                <c:pt idx="0">
                  <c:v>INFLACIÓN ANUAL</c:v>
                </c:pt>
                <c:pt idx="1">
                  <c:v>MÉXICO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'Inflación México - Argentina'!$F$402:$F$418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'Inflación México - Argentina'!$G$402:$G$418</c:f>
              <c:numCache>
                <c:formatCode>0.0000%</c:formatCode>
                <c:ptCount val="17"/>
                <c:pt idx="0">
                  <c:v>8.9593064787205634E-2</c:v>
                </c:pt>
                <c:pt idx="1">
                  <c:v>4.4034985590446718E-2</c:v>
                </c:pt>
                <c:pt idx="2">
                  <c:v>5.7004794045940388E-2</c:v>
                </c:pt>
                <c:pt idx="3">
                  <c:v>3.9765218067332464E-2</c:v>
                </c:pt>
                <c:pt idx="4">
                  <c:v>5.1908482560095059E-2</c:v>
                </c:pt>
                <c:pt idx="5">
                  <c:v>3.3327410039975414E-2</c:v>
                </c:pt>
                <c:pt idx="6">
                  <c:v>4.0532755522306285E-2</c:v>
                </c:pt>
                <c:pt idx="7">
                  <c:v>3.7590381357687663E-2</c:v>
                </c:pt>
                <c:pt idx="8">
                  <c:v>6.5281450097157023E-2</c:v>
                </c:pt>
                <c:pt idx="9">
                  <c:v>3.5735378772584703E-2</c:v>
                </c:pt>
                <c:pt idx="10">
                  <c:v>4.4015850903352582E-2</c:v>
                </c:pt>
                <c:pt idx="11">
                  <c:v>3.818756787587918E-2</c:v>
                </c:pt>
                <c:pt idx="12">
                  <c:v>3.5682900213421354E-2</c:v>
                </c:pt>
                <c:pt idx="13">
                  <c:v>3.9740409898737505E-2</c:v>
                </c:pt>
                <c:pt idx="14">
                  <c:v>4.0813215195322439E-2</c:v>
                </c:pt>
                <c:pt idx="15">
                  <c:v>2.130812776260349E-2</c:v>
                </c:pt>
                <c:pt idx="16">
                  <c:v>0.03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'Inflación México - Argentina'!$H$400:$H$401</c:f>
              <c:strCache>
                <c:ptCount val="2"/>
                <c:pt idx="0">
                  <c:v>INFLACIÓN ANUAL</c:v>
                </c:pt>
                <c:pt idx="1">
                  <c:v>ARGENTINA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'Inflación México - Argentina'!$F$402:$F$418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'Inflación México - Argentina'!$H$402:$H$418</c:f>
              <c:numCache>
                <c:formatCode>0.0000%</c:formatCode>
                <c:ptCount val="17"/>
                <c:pt idx="0">
                  <c:v>-7.2961527109146121E-3</c:v>
                </c:pt>
                <c:pt idx="1">
                  <c:v>-1.5465331077575684E-2</c:v>
                </c:pt>
                <c:pt idx="2">
                  <c:v>0.40946521759033205</c:v>
                </c:pt>
                <c:pt idx="3">
                  <c:v>3.6610362529754636E-2</c:v>
                </c:pt>
                <c:pt idx="4">
                  <c:v>6.0967674255371092E-2</c:v>
                </c:pt>
                <c:pt idx="5">
                  <c:v>0.12328984260559082</c:v>
                </c:pt>
                <c:pt idx="6">
                  <c:v>9.8390235900878906E-2</c:v>
                </c:pt>
                <c:pt idx="7">
                  <c:v>0.22042545318603515</c:v>
                </c:pt>
                <c:pt idx="8">
                  <c:v>0.23398544311523437</c:v>
                </c:pt>
                <c:pt idx="9">
                  <c:v>0.16586149215698243</c:v>
                </c:pt>
                <c:pt idx="10">
                  <c:v>0.2594908142089844</c:v>
                </c:pt>
                <c:pt idx="11">
                  <c:v>0.24346763610839844</c:v>
                </c:pt>
                <c:pt idx="12">
                  <c:v>0.25636341094970705</c:v>
                </c:pt>
                <c:pt idx="13">
                  <c:v>0.2429822540283203</c:v>
                </c:pt>
                <c:pt idx="14">
                  <c:v>0.37581069946289064</c:v>
                </c:pt>
                <c:pt idx="15">
                  <c:v>0.27938764572143554</c:v>
                </c:pt>
                <c:pt idx="16">
                  <c:v>0.39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55257856"/>
        <c:axId val="-855234464"/>
      </c:lineChart>
      <c:catAx>
        <c:axId val="-85525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855234464"/>
        <c:crosses val="autoZero"/>
        <c:auto val="1"/>
        <c:lblAlgn val="ctr"/>
        <c:lblOffset val="100"/>
        <c:noMultiLvlLbl val="0"/>
      </c:catAx>
      <c:valAx>
        <c:axId val="-85523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85525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399</xdr:row>
      <xdr:rowOff>33336</xdr:rowOff>
    </xdr:from>
    <xdr:to>
      <xdr:col>16</xdr:col>
      <xdr:colOff>0</xdr:colOff>
      <xdr:row>418</xdr:row>
      <xdr:rowOff>190500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obert@actuariayfinanzas.net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tabSelected="1" workbookViewId="0">
      <selection activeCell="A9" sqref="A9"/>
    </sheetView>
  </sheetViews>
  <sheetFormatPr baseColWidth="10" defaultRowHeight="15" x14ac:dyDescent="0.25"/>
  <cols>
    <col min="1" max="1" width="19.5703125" customWidth="1"/>
    <col min="2" max="2" width="15.140625" customWidth="1"/>
    <col min="3" max="3" width="2.28515625" customWidth="1"/>
    <col min="4" max="4" width="19.5703125" customWidth="1"/>
    <col min="5" max="5" width="15.140625" customWidth="1"/>
    <col min="8" max="8" width="2.28515625" customWidth="1"/>
    <col min="12" max="12" width="2.140625" customWidth="1"/>
    <col min="14" max="15" width="22" customWidth="1"/>
    <col min="16" max="16" width="11.42578125" customWidth="1"/>
    <col min="17" max="17" width="2.5703125" customWidth="1"/>
    <col min="18" max="19" width="21.7109375" customWidth="1"/>
    <col min="23" max="23" width="37.140625" customWidth="1"/>
    <col min="24" max="24" width="21.5703125" customWidth="1"/>
    <col min="25" max="25" width="18.85546875" customWidth="1"/>
  </cols>
  <sheetData>
    <row r="1" spans="1:13" ht="27" customHeight="1" x14ac:dyDescent="0.25">
      <c r="A1" s="76" t="s">
        <v>67</v>
      </c>
      <c r="B1" s="76"/>
      <c r="C1" s="76"/>
      <c r="D1" s="76"/>
      <c r="E1" s="76"/>
    </row>
    <row r="2" spans="1:13" x14ac:dyDescent="0.25">
      <c r="A2" s="42"/>
      <c r="B2" s="43"/>
      <c r="C2" s="43"/>
      <c r="D2" s="43"/>
      <c r="E2" s="43"/>
    </row>
    <row r="3" spans="1:13" x14ac:dyDescent="0.25">
      <c r="A3" s="78" t="s">
        <v>33</v>
      </c>
      <c r="B3" s="78"/>
      <c r="C3" s="65"/>
      <c r="D3" s="78" t="s">
        <v>35</v>
      </c>
      <c r="E3" s="78"/>
    </row>
    <row r="4" spans="1:13" ht="90" x14ac:dyDescent="0.25">
      <c r="A4" s="48" t="s">
        <v>50</v>
      </c>
      <c r="B4" s="45" t="s">
        <v>52</v>
      </c>
      <c r="C4" s="65"/>
      <c r="D4" s="48" t="s">
        <v>47</v>
      </c>
      <c r="E4" s="45" t="s">
        <v>52</v>
      </c>
    </row>
    <row r="5" spans="1:13" x14ac:dyDescent="0.25">
      <c r="A5" s="66">
        <f>'Pensión en México'!F5</f>
        <v>54.284397380559639</v>
      </c>
      <c r="B5" s="67">
        <f>'Pensión en México'!G5</f>
        <v>9.5795995377458198E-2</v>
      </c>
      <c r="C5" s="68"/>
      <c r="D5" s="66">
        <f>'Pensión en Argentina'!G5</f>
        <v>836.93799999999987</v>
      </c>
      <c r="E5" s="67">
        <f>'Pensión en Argentina'!H5</f>
        <v>0.74394488888888877</v>
      </c>
    </row>
    <row r="8" spans="1:13" ht="76.5" customHeight="1" x14ac:dyDescent="0.25">
      <c r="G8" s="77" t="s">
        <v>68</v>
      </c>
      <c r="H8" s="77"/>
      <c r="I8" s="77"/>
    </row>
    <row r="9" spans="1:13" x14ac:dyDescent="0.25">
      <c r="A9" t="s">
        <v>76</v>
      </c>
      <c r="G9" s="42"/>
      <c r="H9" s="43"/>
      <c r="I9" s="43"/>
    </row>
    <row r="10" spans="1:13" x14ac:dyDescent="0.25">
      <c r="G10" s="44" t="s">
        <v>33</v>
      </c>
      <c r="H10" s="65"/>
      <c r="I10" s="44" t="s">
        <v>35</v>
      </c>
    </row>
    <row r="11" spans="1:13" x14ac:dyDescent="0.25">
      <c r="A11" s="82" t="s">
        <v>77</v>
      </c>
      <c r="G11" s="69">
        <v>0.46</v>
      </c>
      <c r="H11" s="65"/>
      <c r="I11" s="69">
        <v>0.9</v>
      </c>
    </row>
    <row r="12" spans="1:13" x14ac:dyDescent="0.25">
      <c r="A12" t="s">
        <v>78</v>
      </c>
    </row>
    <row r="13" spans="1:13" x14ac:dyDescent="0.25">
      <c r="A13" s="81" t="s">
        <v>79</v>
      </c>
    </row>
    <row r="14" spans="1:13" ht="54" customHeight="1" x14ac:dyDescent="0.25">
      <c r="K14" s="77" t="s">
        <v>69</v>
      </c>
      <c r="L14" s="77"/>
      <c r="M14" s="77"/>
    </row>
    <row r="15" spans="1:13" x14ac:dyDescent="0.25">
      <c r="K15" s="42"/>
      <c r="L15" s="43"/>
      <c r="M15" s="43"/>
    </row>
    <row r="16" spans="1:13" x14ac:dyDescent="0.25">
      <c r="K16" s="44" t="s">
        <v>33</v>
      </c>
      <c r="L16" s="65"/>
      <c r="M16" s="44" t="s">
        <v>35</v>
      </c>
    </row>
    <row r="17" spans="11:25" x14ac:dyDescent="0.25">
      <c r="K17" s="70">
        <f>'Pensión Mín. Garantizada México'!B10</f>
        <v>126.93725658359267</v>
      </c>
      <c r="L17" s="65"/>
      <c r="M17" s="70">
        <v>215.87</v>
      </c>
    </row>
    <row r="19" spans="11:25" ht="54.75" customHeight="1" x14ac:dyDescent="0.25"/>
    <row r="22" spans="11:25" x14ac:dyDescent="0.25">
      <c r="N22" s="76" t="s">
        <v>70</v>
      </c>
      <c r="O22" s="76"/>
      <c r="P22" s="76"/>
      <c r="Q22" s="76"/>
      <c r="R22" s="76"/>
      <c r="S22" s="76"/>
      <c r="T22" s="76"/>
    </row>
    <row r="23" spans="11:25" x14ac:dyDescent="0.25">
      <c r="O23" s="42"/>
      <c r="P23" s="43"/>
      <c r="Q23" s="43"/>
      <c r="R23" s="43"/>
      <c r="S23" s="43"/>
    </row>
    <row r="24" spans="11:25" x14ac:dyDescent="0.25">
      <c r="N24" s="78" t="s">
        <v>33</v>
      </c>
      <c r="O24" s="78"/>
      <c r="P24" s="78"/>
      <c r="Q24" s="65"/>
      <c r="R24" s="78" t="s">
        <v>35</v>
      </c>
      <c r="S24" s="78"/>
      <c r="T24" s="78"/>
    </row>
    <row r="25" spans="11:25" ht="105" x14ac:dyDescent="0.25">
      <c r="N25" s="53" t="s">
        <v>61</v>
      </c>
      <c r="O25" s="51" t="s">
        <v>60</v>
      </c>
      <c r="P25" s="45" t="s">
        <v>52</v>
      </c>
      <c r="Q25" s="65"/>
      <c r="R25" s="45" t="s">
        <v>62</v>
      </c>
      <c r="S25" s="51" t="s">
        <v>60</v>
      </c>
      <c r="T25" s="45" t="s">
        <v>52</v>
      </c>
    </row>
    <row r="26" spans="11:25" x14ac:dyDescent="0.25">
      <c r="N26" s="72">
        <f>'Pensión en México 100%'!D5</f>
        <v>384.49763153909964</v>
      </c>
      <c r="O26" s="73">
        <f>'Pensión en México 100%'!E5</f>
        <v>0.6785252321278229</v>
      </c>
      <c r="P26" s="67">
        <f>'Pensión en México 100%'!H5</f>
        <v>0.99999999999999301</v>
      </c>
      <c r="Q26" s="68"/>
      <c r="R26" s="72">
        <f>'Pensión en Argentina 100%'!D5</f>
        <v>640.58064834947584</v>
      </c>
      <c r="S26" s="73">
        <f>'Pensión en Argentina 100%'!E5</f>
        <v>0.56940502075508959</v>
      </c>
      <c r="T26" s="67">
        <f>'Pensión en Argentina 100%'!I5</f>
        <v>0.99999999999999978</v>
      </c>
    </row>
    <row r="29" spans="11:25" ht="35.25" customHeight="1" x14ac:dyDescent="0.25">
      <c r="W29" s="76" t="s">
        <v>71</v>
      </c>
      <c r="X29" s="76"/>
      <c r="Y29" s="76"/>
    </row>
    <row r="30" spans="11:25" x14ac:dyDescent="0.25">
      <c r="W30" s="57"/>
      <c r="X30" s="57"/>
      <c r="Y30" s="57"/>
    </row>
    <row r="31" spans="11:25" x14ac:dyDescent="0.25">
      <c r="W31" s="43"/>
      <c r="X31" s="44" t="s">
        <v>33</v>
      </c>
      <c r="Y31" s="44" t="s">
        <v>35</v>
      </c>
    </row>
    <row r="32" spans="11:25" x14ac:dyDescent="0.25">
      <c r="W32" s="71" t="s">
        <v>72</v>
      </c>
      <c r="X32" s="74">
        <v>0.03</v>
      </c>
      <c r="Y32" s="74">
        <v>0.122</v>
      </c>
    </row>
    <row r="33" spans="23:25" ht="240" x14ac:dyDescent="0.25">
      <c r="W33" s="71" t="s">
        <v>73</v>
      </c>
      <c r="X33" s="75" t="s">
        <v>75</v>
      </c>
      <c r="Y33" s="75" t="s">
        <v>74</v>
      </c>
    </row>
  </sheetData>
  <mergeCells count="9">
    <mergeCell ref="A3:B3"/>
    <mergeCell ref="D3:E3"/>
    <mergeCell ref="A1:E1"/>
    <mergeCell ref="G8:I8"/>
    <mergeCell ref="W29:Y29"/>
    <mergeCell ref="K14:M14"/>
    <mergeCell ref="N24:P24"/>
    <mergeCell ref="R24:T24"/>
    <mergeCell ref="N22:T22"/>
  </mergeCells>
  <hyperlinks>
    <hyperlink ref="A1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D4" sqref="D4:E5"/>
    </sheetView>
  </sheetViews>
  <sheetFormatPr baseColWidth="10" defaultRowHeight="15" x14ac:dyDescent="0.25"/>
  <cols>
    <col min="1" max="1" width="18.5703125" customWidth="1"/>
    <col min="2" max="3" width="14.85546875" customWidth="1"/>
    <col min="4" max="4" width="15.5703125" customWidth="1"/>
    <col min="5" max="5" width="17" customWidth="1"/>
    <col min="6" max="6" width="12.5703125" customWidth="1"/>
    <col min="7" max="7" width="11.28515625" customWidth="1"/>
    <col min="8" max="8" width="13" customWidth="1"/>
  </cols>
  <sheetData>
    <row r="1" spans="1:9" x14ac:dyDescent="0.25">
      <c r="A1" s="79" t="s">
        <v>66</v>
      </c>
      <c r="B1" s="79"/>
      <c r="C1" s="79"/>
      <c r="D1" s="79"/>
      <c r="E1" s="79"/>
      <c r="F1" s="79"/>
      <c r="G1" s="79"/>
      <c r="H1" s="79"/>
      <c r="I1" s="79"/>
    </row>
    <row r="2" spans="1:9" x14ac:dyDescent="0.25">
      <c r="A2" s="42"/>
      <c r="B2" s="43"/>
      <c r="C2" s="43"/>
      <c r="D2" s="43"/>
      <c r="E2" s="43"/>
      <c r="F2" s="43"/>
      <c r="G2" s="43"/>
      <c r="H2" s="43"/>
      <c r="I2" s="43"/>
    </row>
    <row r="3" spans="1:9" x14ac:dyDescent="0.25">
      <c r="A3" s="43"/>
      <c r="B3" s="78" t="s">
        <v>51</v>
      </c>
      <c r="C3" s="78"/>
      <c r="D3" s="43"/>
      <c r="E3" s="43"/>
      <c r="F3" s="43"/>
      <c r="G3" s="43"/>
      <c r="H3" s="43"/>
      <c r="I3" s="43"/>
    </row>
    <row r="4" spans="1:9" ht="90" x14ac:dyDescent="0.25">
      <c r="A4" s="43"/>
      <c r="B4" s="45" t="s">
        <v>43</v>
      </c>
      <c r="C4" s="45" t="s">
        <v>44</v>
      </c>
      <c r="D4" s="45" t="s">
        <v>62</v>
      </c>
      <c r="E4" s="51" t="s">
        <v>60</v>
      </c>
      <c r="F4" s="45" t="s">
        <v>45</v>
      </c>
      <c r="G4" s="45" t="s">
        <v>46</v>
      </c>
      <c r="H4" s="48" t="s">
        <v>47</v>
      </c>
      <c r="I4" s="45" t="s">
        <v>52</v>
      </c>
    </row>
    <row r="5" spans="1:9" ht="33.75" customHeight="1" x14ac:dyDescent="0.25">
      <c r="A5" s="45" t="s">
        <v>42</v>
      </c>
      <c r="B5" s="46">
        <v>13500</v>
      </c>
      <c r="C5" s="46">
        <f>B5/12</f>
        <v>1125</v>
      </c>
      <c r="D5" s="46">
        <f>C5*E5</f>
        <v>640.58064834947584</v>
      </c>
      <c r="E5" s="52">
        <v>0.56940502075508959</v>
      </c>
      <c r="F5" s="46">
        <f>505.9*(1+E5)</f>
        <v>793.96199999999976</v>
      </c>
      <c r="G5" s="46">
        <f>735.64*1.5%*30</f>
        <v>331.03799999999995</v>
      </c>
      <c r="H5" s="49">
        <f>F5+G5</f>
        <v>1124.9999999999998</v>
      </c>
      <c r="I5" s="47">
        <f>H5/C5</f>
        <v>0.99999999999999978</v>
      </c>
    </row>
    <row r="7" spans="1:9" x14ac:dyDescent="0.25">
      <c r="F7" s="55">
        <f>F5-'Pensión en Argentina'!E5</f>
        <v>288.06199999999978</v>
      </c>
    </row>
  </sheetData>
  <mergeCells count="2">
    <mergeCell ref="A1:I1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3"/>
  <sheetViews>
    <sheetView workbookViewId="0">
      <selection activeCell="I5" sqref="I5"/>
    </sheetView>
  </sheetViews>
  <sheetFormatPr baseColWidth="10" defaultRowHeight="15" x14ac:dyDescent="0.25"/>
  <cols>
    <col min="1" max="1" width="18.5703125" customWidth="1"/>
    <col min="2" max="3" width="14.5703125" customWidth="1"/>
    <col min="4" max="4" width="22.85546875" customWidth="1"/>
    <col min="5" max="5" width="19.28515625" customWidth="1"/>
    <col min="6" max="6" width="17.42578125" customWidth="1"/>
    <col min="7" max="7" width="20" customWidth="1"/>
    <col min="8" max="8" width="15.5703125" customWidth="1"/>
  </cols>
  <sheetData>
    <row r="1" spans="1:10" x14ac:dyDescent="0.25">
      <c r="A1" s="79" t="s">
        <v>65</v>
      </c>
      <c r="B1" s="79"/>
      <c r="C1" s="79"/>
      <c r="D1" s="79"/>
      <c r="E1" s="79"/>
      <c r="F1" s="79"/>
      <c r="G1" s="79"/>
      <c r="H1" s="79"/>
    </row>
    <row r="2" spans="1:10" x14ac:dyDescent="0.25">
      <c r="A2" s="42"/>
      <c r="B2" s="43"/>
      <c r="C2" s="43"/>
      <c r="D2" s="43"/>
      <c r="E2" s="43"/>
      <c r="F2" s="43"/>
      <c r="G2" s="43"/>
      <c r="H2" s="43"/>
    </row>
    <row r="3" spans="1:10" x14ac:dyDescent="0.25">
      <c r="A3" s="43"/>
      <c r="B3" s="78" t="s">
        <v>51</v>
      </c>
      <c r="C3" s="78"/>
      <c r="D3" s="43"/>
      <c r="E3" s="43"/>
      <c r="F3" s="43"/>
      <c r="G3" s="43"/>
      <c r="H3" s="43"/>
    </row>
    <row r="4" spans="1:10" ht="90" x14ac:dyDescent="0.25">
      <c r="A4" s="43"/>
      <c r="B4" s="45" t="s">
        <v>43</v>
      </c>
      <c r="C4" s="45" t="s">
        <v>44</v>
      </c>
      <c r="D4" s="53" t="s">
        <v>61</v>
      </c>
      <c r="E4" s="51" t="s">
        <v>60</v>
      </c>
      <c r="F4" s="45" t="s">
        <v>49</v>
      </c>
      <c r="G4" s="48" t="s">
        <v>50</v>
      </c>
      <c r="H4" s="45" t="s">
        <v>52</v>
      </c>
      <c r="I4" s="50">
        <v>0.5716</v>
      </c>
      <c r="J4" t="s">
        <v>53</v>
      </c>
    </row>
    <row r="5" spans="1:10" ht="33.75" customHeight="1" x14ac:dyDescent="0.25">
      <c r="A5" s="45" t="s">
        <v>42</v>
      </c>
      <c r="B5" s="46">
        <v>6800</v>
      </c>
      <c r="C5" s="46">
        <f>B5/12</f>
        <v>566.66666666666663</v>
      </c>
      <c r="D5" s="54">
        <f>C5*E5</f>
        <v>384.49763153909964</v>
      </c>
      <c r="E5" s="52">
        <v>0.6785252321278229</v>
      </c>
      <c r="F5" s="47">
        <v>5.0000000000000001E-3</v>
      </c>
      <c r="G5" s="49">
        <f>-$B$296</f>
        <v>566.66666666666265</v>
      </c>
      <c r="H5" s="47">
        <f>G5/C5</f>
        <v>0.99999999999999301</v>
      </c>
      <c r="I5" s="1">
        <f>(1+I4)^(1/25)-1</f>
        <v>1.8248269792802807E-2</v>
      </c>
    </row>
    <row r="7" spans="1:10" ht="45" x14ac:dyDescent="0.25">
      <c r="A7" s="45" t="s">
        <v>58</v>
      </c>
      <c r="B7" s="45" t="s">
        <v>54</v>
      </c>
      <c r="C7" s="45" t="s">
        <v>55</v>
      </c>
      <c r="D7" s="45" t="s">
        <v>56</v>
      </c>
      <c r="E7" s="45" t="s">
        <v>57</v>
      </c>
    </row>
    <row r="8" spans="1:10" x14ac:dyDescent="0.25">
      <c r="A8">
        <v>1</v>
      </c>
      <c r="B8" s="37">
        <f>$D$5</f>
        <v>384.49763153909964</v>
      </c>
      <c r="C8" s="37">
        <f>B8</f>
        <v>384.49763153909964</v>
      </c>
      <c r="D8" s="38">
        <f t="shared" ref="D8:D71" si="0">C8*$F$5/12</f>
        <v>0.16020734647462484</v>
      </c>
      <c r="E8" s="37">
        <f>C8+D8</f>
        <v>384.65783888557428</v>
      </c>
    </row>
    <row r="9" spans="1:10" x14ac:dyDescent="0.25">
      <c r="A9">
        <f>A8+1</f>
        <v>2</v>
      </c>
      <c r="B9" s="37">
        <f>B8</f>
        <v>384.49763153909964</v>
      </c>
      <c r="C9" s="37">
        <f>E8+B9</f>
        <v>769.15547042467392</v>
      </c>
      <c r="D9" s="38">
        <f t="shared" si="0"/>
        <v>0.32048144601028078</v>
      </c>
      <c r="E9" s="37">
        <f t="shared" ref="E9:E72" si="1">C9+D9</f>
        <v>769.47595187068418</v>
      </c>
    </row>
    <row r="10" spans="1:10" x14ac:dyDescent="0.25">
      <c r="A10">
        <f t="shared" ref="A10:A73" si="2">A9+1</f>
        <v>3</v>
      </c>
      <c r="B10" s="37">
        <f t="shared" ref="B10:B19" si="3">B9</f>
        <v>384.49763153909964</v>
      </c>
      <c r="C10" s="37">
        <f t="shared" ref="C10:C73" si="4">E9+B10</f>
        <v>1153.9735834097837</v>
      </c>
      <c r="D10" s="38">
        <f t="shared" si="0"/>
        <v>0.48082232642074324</v>
      </c>
      <c r="E10" s="37">
        <f t="shared" si="1"/>
        <v>1154.4544057362045</v>
      </c>
    </row>
    <row r="11" spans="1:10" x14ac:dyDescent="0.25">
      <c r="A11">
        <f t="shared" si="2"/>
        <v>4</v>
      </c>
      <c r="B11" s="37">
        <f t="shared" si="3"/>
        <v>384.49763153909964</v>
      </c>
      <c r="C11" s="37">
        <f t="shared" si="4"/>
        <v>1538.9520372753041</v>
      </c>
      <c r="D11" s="38">
        <f t="shared" si="0"/>
        <v>0.64123001553137671</v>
      </c>
      <c r="E11" s="37">
        <f t="shared" si="1"/>
        <v>1539.5932672908355</v>
      </c>
    </row>
    <row r="12" spans="1:10" x14ac:dyDescent="0.25">
      <c r="A12">
        <f t="shared" si="2"/>
        <v>5</v>
      </c>
      <c r="B12" s="37">
        <f t="shared" si="3"/>
        <v>384.49763153909964</v>
      </c>
      <c r="C12" s="37">
        <f t="shared" si="4"/>
        <v>1924.0908988299352</v>
      </c>
      <c r="D12" s="38">
        <f t="shared" si="0"/>
        <v>0.8017045411791397</v>
      </c>
      <c r="E12" s="37">
        <f t="shared" si="1"/>
        <v>1924.8926033711143</v>
      </c>
    </row>
    <row r="13" spans="1:10" x14ac:dyDescent="0.25">
      <c r="A13">
        <f t="shared" si="2"/>
        <v>6</v>
      </c>
      <c r="B13" s="37">
        <f t="shared" si="3"/>
        <v>384.49763153909964</v>
      </c>
      <c r="C13" s="37">
        <f t="shared" si="4"/>
        <v>2309.3902349102141</v>
      </c>
      <c r="D13" s="38">
        <f t="shared" si="0"/>
        <v>0.96224593121258917</v>
      </c>
      <c r="E13" s="37">
        <f t="shared" si="1"/>
        <v>2310.3524808414268</v>
      </c>
    </row>
    <row r="14" spans="1:10" x14ac:dyDescent="0.25">
      <c r="A14">
        <f t="shared" si="2"/>
        <v>7</v>
      </c>
      <c r="B14" s="37">
        <f t="shared" si="3"/>
        <v>384.49763153909964</v>
      </c>
      <c r="C14" s="37">
        <f t="shared" si="4"/>
        <v>2694.8501123805263</v>
      </c>
      <c r="D14" s="38">
        <f t="shared" si="0"/>
        <v>1.122854213491886</v>
      </c>
      <c r="E14" s="37">
        <f t="shared" si="1"/>
        <v>2695.9729665940181</v>
      </c>
    </row>
    <row r="15" spans="1:10" x14ac:dyDescent="0.25">
      <c r="A15">
        <f t="shared" si="2"/>
        <v>8</v>
      </c>
      <c r="B15" s="37">
        <f t="shared" si="3"/>
        <v>384.49763153909964</v>
      </c>
      <c r="C15" s="37">
        <f t="shared" si="4"/>
        <v>3080.4705981331176</v>
      </c>
      <c r="D15" s="38">
        <f t="shared" si="0"/>
        <v>1.2835294158887991</v>
      </c>
      <c r="E15" s="37">
        <f t="shared" si="1"/>
        <v>3081.7541275490066</v>
      </c>
    </row>
    <row r="16" spans="1:10" x14ac:dyDescent="0.25">
      <c r="A16">
        <f t="shared" si="2"/>
        <v>9</v>
      </c>
      <c r="B16" s="37">
        <f t="shared" si="3"/>
        <v>384.49763153909964</v>
      </c>
      <c r="C16" s="37">
        <f t="shared" si="4"/>
        <v>3466.2517590881062</v>
      </c>
      <c r="D16" s="38">
        <f t="shared" si="0"/>
        <v>1.4442715662867107</v>
      </c>
      <c r="E16" s="37">
        <f t="shared" si="1"/>
        <v>3467.6960306543929</v>
      </c>
    </row>
    <row r="17" spans="1:5" x14ac:dyDescent="0.25">
      <c r="A17">
        <f t="shared" si="2"/>
        <v>10</v>
      </c>
      <c r="B17" s="37">
        <f t="shared" si="3"/>
        <v>384.49763153909964</v>
      </c>
      <c r="C17" s="37">
        <f t="shared" si="4"/>
        <v>3852.1936621934924</v>
      </c>
      <c r="D17" s="38">
        <f t="shared" si="0"/>
        <v>1.605080692580622</v>
      </c>
      <c r="E17" s="37">
        <f t="shared" si="1"/>
        <v>3853.7987428860729</v>
      </c>
    </row>
    <row r="18" spans="1:5" x14ac:dyDescent="0.25">
      <c r="A18">
        <f t="shared" si="2"/>
        <v>11</v>
      </c>
      <c r="B18" s="37">
        <f t="shared" si="3"/>
        <v>384.49763153909964</v>
      </c>
      <c r="C18" s="37">
        <f t="shared" si="4"/>
        <v>4238.2963744251729</v>
      </c>
      <c r="D18" s="38">
        <f t="shared" si="0"/>
        <v>1.7659568226771556</v>
      </c>
      <c r="E18" s="37">
        <f t="shared" si="1"/>
        <v>4240.0623312478501</v>
      </c>
    </row>
    <row r="19" spans="1:5" x14ac:dyDescent="0.25">
      <c r="A19">
        <f t="shared" si="2"/>
        <v>12</v>
      </c>
      <c r="B19" s="37">
        <f t="shared" si="3"/>
        <v>384.49763153909964</v>
      </c>
      <c r="C19" s="37">
        <f t="shared" si="4"/>
        <v>4624.5599627869497</v>
      </c>
      <c r="D19" s="38">
        <f t="shared" si="0"/>
        <v>1.9268999844945622</v>
      </c>
      <c r="E19" s="37">
        <f t="shared" si="1"/>
        <v>4626.4868627714441</v>
      </c>
    </row>
    <row r="20" spans="1:5" x14ac:dyDescent="0.25">
      <c r="A20">
        <f t="shared" si="2"/>
        <v>13</v>
      </c>
      <c r="B20" s="37">
        <f>B8*(1+$I$5)</f>
        <v>391.5140480541188</v>
      </c>
      <c r="C20" s="37">
        <f t="shared" si="4"/>
        <v>5018.0009108255626</v>
      </c>
      <c r="D20" s="38">
        <f t="shared" si="0"/>
        <v>2.0908337128439842</v>
      </c>
      <c r="E20" s="37">
        <f t="shared" si="1"/>
        <v>5020.0917445384066</v>
      </c>
    </row>
    <row r="21" spans="1:5" x14ac:dyDescent="0.25">
      <c r="A21">
        <f t="shared" si="2"/>
        <v>14</v>
      </c>
      <c r="B21" s="37">
        <f t="shared" ref="B21:B84" si="5">B9*(1+$I$5)</f>
        <v>391.5140480541188</v>
      </c>
      <c r="C21" s="37">
        <f t="shared" si="4"/>
        <v>5411.6057925925252</v>
      </c>
      <c r="D21" s="38">
        <f t="shared" si="0"/>
        <v>2.2548357469135523</v>
      </c>
      <c r="E21" s="37">
        <f t="shared" si="1"/>
        <v>5413.8606283394383</v>
      </c>
    </row>
    <row r="22" spans="1:5" x14ac:dyDescent="0.25">
      <c r="A22">
        <f t="shared" si="2"/>
        <v>15</v>
      </c>
      <c r="B22" s="37">
        <f t="shared" si="5"/>
        <v>391.5140480541188</v>
      </c>
      <c r="C22" s="37">
        <f t="shared" si="4"/>
        <v>5805.3746763935569</v>
      </c>
      <c r="D22" s="38">
        <f t="shared" si="0"/>
        <v>2.4189061151639821</v>
      </c>
      <c r="E22" s="37">
        <f t="shared" si="1"/>
        <v>5807.7935825087206</v>
      </c>
    </row>
    <row r="23" spans="1:5" x14ac:dyDescent="0.25">
      <c r="A23">
        <f t="shared" si="2"/>
        <v>16</v>
      </c>
      <c r="B23" s="37">
        <f t="shared" si="5"/>
        <v>391.5140480541188</v>
      </c>
      <c r="C23" s="37">
        <f t="shared" si="4"/>
        <v>6199.3076305628392</v>
      </c>
      <c r="D23" s="38">
        <f t="shared" si="0"/>
        <v>2.5830448460678497</v>
      </c>
      <c r="E23" s="37">
        <f t="shared" si="1"/>
        <v>6201.8906754089066</v>
      </c>
    </row>
    <row r="24" spans="1:5" x14ac:dyDescent="0.25">
      <c r="A24">
        <f t="shared" si="2"/>
        <v>17</v>
      </c>
      <c r="B24" s="37">
        <f t="shared" si="5"/>
        <v>391.5140480541188</v>
      </c>
      <c r="C24" s="37">
        <f t="shared" si="4"/>
        <v>6593.4047234630252</v>
      </c>
      <c r="D24" s="38">
        <f t="shared" si="0"/>
        <v>2.7472519681095942</v>
      </c>
      <c r="E24" s="37">
        <f t="shared" si="1"/>
        <v>6596.1519754311348</v>
      </c>
    </row>
    <row r="25" spans="1:5" x14ac:dyDescent="0.25">
      <c r="A25">
        <f t="shared" si="2"/>
        <v>18</v>
      </c>
      <c r="B25" s="37">
        <f t="shared" si="5"/>
        <v>391.5140480541188</v>
      </c>
      <c r="C25" s="37">
        <f t="shared" si="4"/>
        <v>6987.6660234852534</v>
      </c>
      <c r="D25" s="38">
        <f t="shared" si="0"/>
        <v>2.9115275097855222</v>
      </c>
      <c r="E25" s="37">
        <f t="shared" si="1"/>
        <v>6990.577550995039</v>
      </c>
    </row>
    <row r="26" spans="1:5" x14ac:dyDescent="0.25">
      <c r="A26">
        <f t="shared" si="2"/>
        <v>19</v>
      </c>
      <c r="B26" s="37">
        <f t="shared" si="5"/>
        <v>391.5140480541188</v>
      </c>
      <c r="C26" s="37">
        <f t="shared" si="4"/>
        <v>7382.0915990491576</v>
      </c>
      <c r="D26" s="38">
        <f t="shared" si="0"/>
        <v>3.0758714996038155</v>
      </c>
      <c r="E26" s="37">
        <f t="shared" si="1"/>
        <v>7385.1674705487612</v>
      </c>
    </row>
    <row r="27" spans="1:5" x14ac:dyDescent="0.25">
      <c r="A27">
        <f t="shared" si="2"/>
        <v>20</v>
      </c>
      <c r="B27" s="37">
        <f t="shared" si="5"/>
        <v>391.5140480541188</v>
      </c>
      <c r="C27" s="37">
        <f t="shared" si="4"/>
        <v>7776.6815186028798</v>
      </c>
      <c r="D27" s="38">
        <f t="shared" si="0"/>
        <v>3.2402839660845331</v>
      </c>
      <c r="E27" s="37">
        <f t="shared" si="1"/>
        <v>7779.9218025689643</v>
      </c>
    </row>
    <row r="28" spans="1:5" x14ac:dyDescent="0.25">
      <c r="A28">
        <f t="shared" si="2"/>
        <v>21</v>
      </c>
      <c r="B28" s="37">
        <f t="shared" si="5"/>
        <v>391.5140480541188</v>
      </c>
      <c r="C28" s="37">
        <f t="shared" si="4"/>
        <v>8171.4358506230828</v>
      </c>
      <c r="D28" s="38">
        <f t="shared" si="0"/>
        <v>3.4047649377596176</v>
      </c>
      <c r="E28" s="37">
        <f t="shared" si="1"/>
        <v>8174.8406155608427</v>
      </c>
    </row>
    <row r="29" spans="1:5" x14ac:dyDescent="0.25">
      <c r="A29">
        <f t="shared" si="2"/>
        <v>22</v>
      </c>
      <c r="B29" s="37">
        <f t="shared" si="5"/>
        <v>391.5140480541188</v>
      </c>
      <c r="C29" s="37">
        <f t="shared" si="4"/>
        <v>8566.3546636149622</v>
      </c>
      <c r="D29" s="38">
        <f t="shared" si="0"/>
        <v>3.5693144431729009</v>
      </c>
      <c r="E29" s="37">
        <f t="shared" si="1"/>
        <v>8569.9239780581356</v>
      </c>
    </row>
    <row r="30" spans="1:5" x14ac:dyDescent="0.25">
      <c r="A30">
        <f t="shared" si="2"/>
        <v>23</v>
      </c>
      <c r="B30" s="37">
        <f t="shared" si="5"/>
        <v>391.5140480541188</v>
      </c>
      <c r="C30" s="37">
        <f t="shared" si="4"/>
        <v>8961.4380261122551</v>
      </c>
      <c r="D30" s="38">
        <f t="shared" si="0"/>
        <v>3.733932510880106</v>
      </c>
      <c r="E30" s="37">
        <f t="shared" si="1"/>
        <v>8965.1719586231357</v>
      </c>
    </row>
    <row r="31" spans="1:5" x14ac:dyDescent="0.25">
      <c r="A31">
        <f t="shared" si="2"/>
        <v>24</v>
      </c>
      <c r="B31" s="37">
        <f t="shared" si="5"/>
        <v>391.5140480541188</v>
      </c>
      <c r="C31" s="37">
        <f t="shared" si="4"/>
        <v>9356.6860066772551</v>
      </c>
      <c r="D31" s="38">
        <f t="shared" si="0"/>
        <v>3.8986191694488563</v>
      </c>
      <c r="E31" s="37">
        <f t="shared" si="1"/>
        <v>9360.5846258467045</v>
      </c>
    </row>
    <row r="32" spans="1:5" x14ac:dyDescent="0.25">
      <c r="A32">
        <f t="shared" si="2"/>
        <v>25</v>
      </c>
      <c r="B32" s="37">
        <f t="shared" si="5"/>
        <v>398.65850203068271</v>
      </c>
      <c r="C32" s="37">
        <f t="shared" si="4"/>
        <v>9759.2431278773875</v>
      </c>
      <c r="D32" s="38">
        <f t="shared" si="0"/>
        <v>4.0663513032822447</v>
      </c>
      <c r="E32" s="37">
        <f t="shared" si="1"/>
        <v>9763.3094791806689</v>
      </c>
    </row>
    <row r="33" spans="1:5" x14ac:dyDescent="0.25">
      <c r="A33">
        <f t="shared" si="2"/>
        <v>26</v>
      </c>
      <c r="B33" s="37">
        <f t="shared" si="5"/>
        <v>398.65850203068271</v>
      </c>
      <c r="C33" s="37">
        <f t="shared" si="4"/>
        <v>10161.967981211352</v>
      </c>
      <c r="D33" s="38">
        <f t="shared" si="0"/>
        <v>4.2341533255047299</v>
      </c>
      <c r="E33" s="37">
        <f t="shared" si="1"/>
        <v>10166.202134536856</v>
      </c>
    </row>
    <row r="34" spans="1:5" x14ac:dyDescent="0.25">
      <c r="A34">
        <f t="shared" si="2"/>
        <v>27</v>
      </c>
      <c r="B34" s="37">
        <f t="shared" si="5"/>
        <v>398.65850203068271</v>
      </c>
      <c r="C34" s="37">
        <f t="shared" si="4"/>
        <v>10564.860636567539</v>
      </c>
      <c r="D34" s="38">
        <f t="shared" si="0"/>
        <v>4.4020252652364746</v>
      </c>
      <c r="E34" s="37">
        <f t="shared" si="1"/>
        <v>10569.262661832776</v>
      </c>
    </row>
    <row r="35" spans="1:5" x14ac:dyDescent="0.25">
      <c r="A35">
        <f t="shared" si="2"/>
        <v>28</v>
      </c>
      <c r="B35" s="37">
        <f t="shared" si="5"/>
        <v>398.65850203068271</v>
      </c>
      <c r="C35" s="37">
        <f t="shared" si="4"/>
        <v>10967.921163863459</v>
      </c>
      <c r="D35" s="38">
        <f t="shared" si="0"/>
        <v>4.5699671516097746</v>
      </c>
      <c r="E35" s="37">
        <f t="shared" si="1"/>
        <v>10972.491131015069</v>
      </c>
    </row>
    <row r="36" spans="1:5" x14ac:dyDescent="0.25">
      <c r="A36">
        <f t="shared" si="2"/>
        <v>29</v>
      </c>
      <c r="B36" s="37">
        <f t="shared" si="5"/>
        <v>398.65850203068271</v>
      </c>
      <c r="C36" s="37">
        <f t="shared" si="4"/>
        <v>11371.149633045752</v>
      </c>
      <c r="D36" s="38">
        <f t="shared" si="0"/>
        <v>4.7379790137690634</v>
      </c>
      <c r="E36" s="37">
        <f t="shared" si="1"/>
        <v>11375.887612059521</v>
      </c>
    </row>
    <row r="37" spans="1:5" x14ac:dyDescent="0.25">
      <c r="A37">
        <f t="shared" si="2"/>
        <v>30</v>
      </c>
      <c r="B37" s="37">
        <f t="shared" si="5"/>
        <v>398.65850203068271</v>
      </c>
      <c r="C37" s="37">
        <f t="shared" si="4"/>
        <v>11774.546114090204</v>
      </c>
      <c r="D37" s="38">
        <f t="shared" si="0"/>
        <v>4.9060608808709185</v>
      </c>
      <c r="E37" s="37">
        <f t="shared" si="1"/>
        <v>11779.452174971075</v>
      </c>
    </row>
    <row r="38" spans="1:5" x14ac:dyDescent="0.25">
      <c r="A38">
        <f t="shared" si="2"/>
        <v>31</v>
      </c>
      <c r="B38" s="37">
        <f t="shared" si="5"/>
        <v>398.65850203068271</v>
      </c>
      <c r="C38" s="37">
        <f t="shared" si="4"/>
        <v>12178.110677001758</v>
      </c>
      <c r="D38" s="38">
        <f t="shared" si="0"/>
        <v>5.0742127820840652</v>
      </c>
      <c r="E38" s="37">
        <f t="shared" si="1"/>
        <v>12183.184889783843</v>
      </c>
    </row>
    <row r="39" spans="1:5" x14ac:dyDescent="0.25">
      <c r="A39">
        <f t="shared" si="2"/>
        <v>32</v>
      </c>
      <c r="B39" s="37">
        <f t="shared" si="5"/>
        <v>398.65850203068271</v>
      </c>
      <c r="C39" s="37">
        <f t="shared" si="4"/>
        <v>12581.843391814526</v>
      </c>
      <c r="D39" s="38">
        <f t="shared" si="0"/>
        <v>5.2424347465893861</v>
      </c>
      <c r="E39" s="37">
        <f t="shared" si="1"/>
        <v>12587.085826561115</v>
      </c>
    </row>
    <row r="40" spans="1:5" x14ac:dyDescent="0.25">
      <c r="A40">
        <f t="shared" si="2"/>
        <v>33</v>
      </c>
      <c r="B40" s="37">
        <f t="shared" si="5"/>
        <v>398.65850203068271</v>
      </c>
      <c r="C40" s="37">
        <f t="shared" si="4"/>
        <v>12985.744328591798</v>
      </c>
      <c r="D40" s="38">
        <f t="shared" si="0"/>
        <v>5.4107268035799159</v>
      </c>
      <c r="E40" s="37">
        <f t="shared" si="1"/>
        <v>12991.155055395378</v>
      </c>
    </row>
    <row r="41" spans="1:5" x14ac:dyDescent="0.25">
      <c r="A41">
        <f t="shared" si="2"/>
        <v>34</v>
      </c>
      <c r="B41" s="37">
        <f t="shared" si="5"/>
        <v>398.65850203068271</v>
      </c>
      <c r="C41" s="37">
        <f t="shared" si="4"/>
        <v>13389.813557426061</v>
      </c>
      <c r="D41" s="38">
        <f t="shared" si="0"/>
        <v>5.5790889822608589</v>
      </c>
      <c r="E41" s="37">
        <f t="shared" si="1"/>
        <v>13395.392646408322</v>
      </c>
    </row>
    <row r="42" spans="1:5" x14ac:dyDescent="0.25">
      <c r="A42">
        <f t="shared" si="2"/>
        <v>35</v>
      </c>
      <c r="B42" s="37">
        <f t="shared" si="5"/>
        <v>398.65850203068271</v>
      </c>
      <c r="C42" s="37">
        <f t="shared" si="4"/>
        <v>13794.051148439004</v>
      </c>
      <c r="D42" s="38">
        <f t="shared" si="0"/>
        <v>5.7475213118495851</v>
      </c>
      <c r="E42" s="37">
        <f t="shared" si="1"/>
        <v>13799.798669750853</v>
      </c>
    </row>
    <row r="43" spans="1:5" x14ac:dyDescent="0.25">
      <c r="A43">
        <f t="shared" si="2"/>
        <v>36</v>
      </c>
      <c r="B43" s="37">
        <f t="shared" si="5"/>
        <v>398.65850203068271</v>
      </c>
      <c r="C43" s="37">
        <f t="shared" si="4"/>
        <v>14198.457171781536</v>
      </c>
      <c r="D43" s="38">
        <f t="shared" si="0"/>
        <v>5.9160238215756396</v>
      </c>
      <c r="E43" s="37">
        <f t="shared" si="1"/>
        <v>14204.373195603112</v>
      </c>
    </row>
    <row r="44" spans="1:5" x14ac:dyDescent="0.25">
      <c r="A44">
        <f t="shared" si="2"/>
        <v>37</v>
      </c>
      <c r="B44" s="37">
        <f t="shared" si="5"/>
        <v>405.93332993093321</v>
      </c>
      <c r="C44" s="37">
        <f t="shared" si="4"/>
        <v>14610.306525534044</v>
      </c>
      <c r="D44" s="38">
        <f t="shared" si="0"/>
        <v>6.0876277189725192</v>
      </c>
      <c r="E44" s="37">
        <f t="shared" si="1"/>
        <v>14616.394153253017</v>
      </c>
    </row>
    <row r="45" spans="1:5" x14ac:dyDescent="0.25">
      <c r="A45">
        <f t="shared" si="2"/>
        <v>38</v>
      </c>
      <c r="B45" s="37">
        <f t="shared" si="5"/>
        <v>405.93332993093321</v>
      </c>
      <c r="C45" s="37">
        <f t="shared" si="4"/>
        <v>15022.32748318395</v>
      </c>
      <c r="D45" s="38">
        <f t="shared" si="0"/>
        <v>6.2593031179933121</v>
      </c>
      <c r="E45" s="37">
        <f t="shared" si="1"/>
        <v>15028.586786301943</v>
      </c>
    </row>
    <row r="46" spans="1:5" x14ac:dyDescent="0.25">
      <c r="A46">
        <f t="shared" si="2"/>
        <v>39</v>
      </c>
      <c r="B46" s="37">
        <f t="shared" si="5"/>
        <v>405.93332993093321</v>
      </c>
      <c r="C46" s="37">
        <f t="shared" si="4"/>
        <v>15434.520116232876</v>
      </c>
      <c r="D46" s="38">
        <f t="shared" si="0"/>
        <v>6.4310500484303645</v>
      </c>
      <c r="E46" s="37">
        <f t="shared" si="1"/>
        <v>15440.951166281306</v>
      </c>
    </row>
    <row r="47" spans="1:5" x14ac:dyDescent="0.25">
      <c r="A47">
        <f t="shared" si="2"/>
        <v>40</v>
      </c>
      <c r="B47" s="37">
        <f t="shared" si="5"/>
        <v>405.93332993093321</v>
      </c>
      <c r="C47" s="37">
        <f t="shared" si="4"/>
        <v>15846.884496212238</v>
      </c>
      <c r="D47" s="38">
        <f t="shared" si="0"/>
        <v>6.6028685400884326</v>
      </c>
      <c r="E47" s="37">
        <f t="shared" si="1"/>
        <v>15853.487364752327</v>
      </c>
    </row>
    <row r="48" spans="1:5" x14ac:dyDescent="0.25">
      <c r="A48">
        <f t="shared" si="2"/>
        <v>41</v>
      </c>
      <c r="B48" s="37">
        <f t="shared" si="5"/>
        <v>405.93332993093321</v>
      </c>
      <c r="C48" s="37">
        <f t="shared" si="4"/>
        <v>16259.42069468326</v>
      </c>
      <c r="D48" s="38">
        <f t="shared" si="0"/>
        <v>6.7747586227846917</v>
      </c>
      <c r="E48" s="37">
        <f t="shared" si="1"/>
        <v>16266.195453306045</v>
      </c>
    </row>
    <row r="49" spans="1:5" x14ac:dyDescent="0.25">
      <c r="A49">
        <f t="shared" si="2"/>
        <v>42</v>
      </c>
      <c r="B49" s="37">
        <f t="shared" si="5"/>
        <v>405.93332993093321</v>
      </c>
      <c r="C49" s="37">
        <f t="shared" si="4"/>
        <v>16672.128783236978</v>
      </c>
      <c r="D49" s="38">
        <f t="shared" si="0"/>
        <v>6.9467203263487418</v>
      </c>
      <c r="E49" s="37">
        <f t="shared" si="1"/>
        <v>16679.075503563326</v>
      </c>
    </row>
    <row r="50" spans="1:5" x14ac:dyDescent="0.25">
      <c r="A50">
        <f t="shared" si="2"/>
        <v>43</v>
      </c>
      <c r="B50" s="37">
        <f t="shared" si="5"/>
        <v>405.93332993093321</v>
      </c>
      <c r="C50" s="37">
        <f t="shared" si="4"/>
        <v>17085.008833494259</v>
      </c>
      <c r="D50" s="38">
        <f t="shared" si="0"/>
        <v>7.1187536806226079</v>
      </c>
      <c r="E50" s="37">
        <f t="shared" si="1"/>
        <v>17092.12758717488</v>
      </c>
    </row>
    <row r="51" spans="1:5" x14ac:dyDescent="0.25">
      <c r="A51">
        <f t="shared" si="2"/>
        <v>44</v>
      </c>
      <c r="B51" s="37">
        <f t="shared" si="5"/>
        <v>405.93332993093321</v>
      </c>
      <c r="C51" s="37">
        <f t="shared" si="4"/>
        <v>17498.060917105813</v>
      </c>
      <c r="D51" s="38">
        <f t="shared" si="0"/>
        <v>7.2908587154607565</v>
      </c>
      <c r="E51" s="37">
        <f t="shared" si="1"/>
        <v>17505.351775821273</v>
      </c>
    </row>
    <row r="52" spans="1:5" x14ac:dyDescent="0.25">
      <c r="A52">
        <f t="shared" si="2"/>
        <v>45</v>
      </c>
      <c r="B52" s="37">
        <f t="shared" si="5"/>
        <v>405.93332993093321</v>
      </c>
      <c r="C52" s="37">
        <f t="shared" si="4"/>
        <v>17911.285105752206</v>
      </c>
      <c r="D52" s="38">
        <f t="shared" si="0"/>
        <v>7.4630354607300857</v>
      </c>
      <c r="E52" s="37">
        <f t="shared" si="1"/>
        <v>17918.748141212935</v>
      </c>
    </row>
    <row r="53" spans="1:5" x14ac:dyDescent="0.25">
      <c r="A53">
        <f t="shared" si="2"/>
        <v>46</v>
      </c>
      <c r="B53" s="37">
        <f t="shared" si="5"/>
        <v>405.93332993093321</v>
      </c>
      <c r="C53" s="37">
        <f t="shared" si="4"/>
        <v>18324.681471143867</v>
      </c>
      <c r="D53" s="38">
        <f t="shared" si="0"/>
        <v>7.6352839463099444</v>
      </c>
      <c r="E53" s="37">
        <f t="shared" si="1"/>
        <v>18332.316755090178</v>
      </c>
    </row>
    <row r="54" spans="1:5" x14ac:dyDescent="0.25">
      <c r="A54">
        <f t="shared" si="2"/>
        <v>47</v>
      </c>
      <c r="B54" s="37">
        <f t="shared" si="5"/>
        <v>405.93332993093321</v>
      </c>
      <c r="C54" s="37">
        <f t="shared" si="4"/>
        <v>18738.250085021111</v>
      </c>
      <c r="D54" s="38">
        <f t="shared" si="0"/>
        <v>7.8076042020921292</v>
      </c>
      <c r="E54" s="37">
        <f t="shared" si="1"/>
        <v>18746.057689223202</v>
      </c>
    </row>
    <row r="55" spans="1:5" x14ac:dyDescent="0.25">
      <c r="A55">
        <f t="shared" si="2"/>
        <v>48</v>
      </c>
      <c r="B55" s="37">
        <f t="shared" si="5"/>
        <v>405.93332993093321</v>
      </c>
      <c r="C55" s="37">
        <f t="shared" si="4"/>
        <v>19151.991019154135</v>
      </c>
      <c r="D55" s="38">
        <f t="shared" si="0"/>
        <v>7.9799962579808899</v>
      </c>
      <c r="E55" s="37">
        <f t="shared" si="1"/>
        <v>19159.971015412117</v>
      </c>
    </row>
    <row r="56" spans="1:5" x14ac:dyDescent="0.25">
      <c r="A56">
        <f t="shared" si="2"/>
        <v>49</v>
      </c>
      <c r="B56" s="37">
        <f t="shared" si="5"/>
        <v>413.34091085340373</v>
      </c>
      <c r="C56" s="37">
        <f t="shared" si="4"/>
        <v>19573.31192626552</v>
      </c>
      <c r="D56" s="38">
        <f t="shared" si="0"/>
        <v>8.155546635943967</v>
      </c>
      <c r="E56" s="37">
        <f t="shared" si="1"/>
        <v>19581.467472901462</v>
      </c>
    </row>
    <row r="57" spans="1:5" x14ac:dyDescent="0.25">
      <c r="A57">
        <f t="shared" si="2"/>
        <v>50</v>
      </c>
      <c r="B57" s="37">
        <f t="shared" si="5"/>
        <v>413.34091085340373</v>
      </c>
      <c r="C57" s="37">
        <f t="shared" si="4"/>
        <v>19994.808383754866</v>
      </c>
      <c r="D57" s="38">
        <f t="shared" si="0"/>
        <v>8.3311701598978605</v>
      </c>
      <c r="E57" s="37">
        <f t="shared" si="1"/>
        <v>20003.139553914763</v>
      </c>
    </row>
    <row r="58" spans="1:5" x14ac:dyDescent="0.25">
      <c r="A58">
        <f t="shared" si="2"/>
        <v>51</v>
      </c>
      <c r="B58" s="37">
        <f t="shared" si="5"/>
        <v>413.34091085340373</v>
      </c>
      <c r="C58" s="37">
        <f t="shared" si="4"/>
        <v>20416.480464768167</v>
      </c>
      <c r="D58" s="38">
        <f t="shared" si="0"/>
        <v>8.5068668603200699</v>
      </c>
      <c r="E58" s="37">
        <f t="shared" si="1"/>
        <v>20424.987331628487</v>
      </c>
    </row>
    <row r="59" spans="1:5" x14ac:dyDescent="0.25">
      <c r="A59">
        <f t="shared" si="2"/>
        <v>52</v>
      </c>
      <c r="B59" s="37">
        <f t="shared" si="5"/>
        <v>413.34091085340373</v>
      </c>
      <c r="C59" s="37">
        <f t="shared" si="4"/>
        <v>20838.32824248189</v>
      </c>
      <c r="D59" s="38">
        <f t="shared" si="0"/>
        <v>8.682636767700787</v>
      </c>
      <c r="E59" s="37">
        <f t="shared" si="1"/>
        <v>20847.010879249592</v>
      </c>
    </row>
    <row r="60" spans="1:5" x14ac:dyDescent="0.25">
      <c r="A60">
        <f t="shared" si="2"/>
        <v>53</v>
      </c>
      <c r="B60" s="37">
        <f t="shared" si="5"/>
        <v>413.34091085340373</v>
      </c>
      <c r="C60" s="37">
        <f t="shared" si="4"/>
        <v>21260.351790102995</v>
      </c>
      <c r="D60" s="38">
        <f t="shared" si="0"/>
        <v>8.858479912542915</v>
      </c>
      <c r="E60" s="37">
        <f t="shared" si="1"/>
        <v>21269.210270015537</v>
      </c>
    </row>
    <row r="61" spans="1:5" x14ac:dyDescent="0.25">
      <c r="A61">
        <f t="shared" si="2"/>
        <v>54</v>
      </c>
      <c r="B61" s="37">
        <f t="shared" si="5"/>
        <v>413.34091085340373</v>
      </c>
      <c r="C61" s="37">
        <f t="shared" si="4"/>
        <v>21682.551180868941</v>
      </c>
      <c r="D61" s="38">
        <f t="shared" si="0"/>
        <v>9.0343963253620583</v>
      </c>
      <c r="E61" s="37">
        <f t="shared" si="1"/>
        <v>21691.585577194302</v>
      </c>
    </row>
    <row r="62" spans="1:5" x14ac:dyDescent="0.25">
      <c r="A62">
        <f t="shared" si="2"/>
        <v>55</v>
      </c>
      <c r="B62" s="37">
        <f t="shared" si="5"/>
        <v>413.34091085340373</v>
      </c>
      <c r="C62" s="37">
        <f t="shared" si="4"/>
        <v>22104.926488047706</v>
      </c>
      <c r="D62" s="38">
        <f t="shared" si="0"/>
        <v>9.2103860366865451</v>
      </c>
      <c r="E62" s="37">
        <f t="shared" si="1"/>
        <v>22114.136874084394</v>
      </c>
    </row>
    <row r="63" spans="1:5" x14ac:dyDescent="0.25">
      <c r="A63">
        <f t="shared" si="2"/>
        <v>56</v>
      </c>
      <c r="B63" s="37">
        <f t="shared" si="5"/>
        <v>413.34091085340373</v>
      </c>
      <c r="C63" s="37">
        <f t="shared" si="4"/>
        <v>22527.477784937797</v>
      </c>
      <c r="D63" s="38">
        <f t="shared" si="0"/>
        <v>9.3864490770574154</v>
      </c>
      <c r="E63" s="37">
        <f t="shared" si="1"/>
        <v>22536.864234014854</v>
      </c>
    </row>
    <row r="64" spans="1:5" x14ac:dyDescent="0.25">
      <c r="A64">
        <f t="shared" si="2"/>
        <v>57</v>
      </c>
      <c r="B64" s="37">
        <f t="shared" si="5"/>
        <v>413.34091085340373</v>
      </c>
      <c r="C64" s="37">
        <f t="shared" si="4"/>
        <v>22950.205144868258</v>
      </c>
      <c r="D64" s="38">
        <f t="shared" si="0"/>
        <v>9.5625854770284402</v>
      </c>
      <c r="E64" s="37">
        <f t="shared" si="1"/>
        <v>22959.767730345287</v>
      </c>
    </row>
    <row r="65" spans="1:5" x14ac:dyDescent="0.25">
      <c r="A65">
        <f t="shared" si="2"/>
        <v>58</v>
      </c>
      <c r="B65" s="37">
        <f t="shared" si="5"/>
        <v>413.34091085340373</v>
      </c>
      <c r="C65" s="37">
        <f t="shared" si="4"/>
        <v>23373.108641198691</v>
      </c>
      <c r="D65" s="38">
        <f t="shared" si="0"/>
        <v>9.7387952671661218</v>
      </c>
      <c r="E65" s="37">
        <f t="shared" si="1"/>
        <v>23382.847436465858</v>
      </c>
    </row>
    <row r="66" spans="1:5" x14ac:dyDescent="0.25">
      <c r="A66">
        <f t="shared" si="2"/>
        <v>59</v>
      </c>
      <c r="B66" s="37">
        <f t="shared" si="5"/>
        <v>413.34091085340373</v>
      </c>
      <c r="C66" s="37">
        <f t="shared" si="4"/>
        <v>23796.188347319261</v>
      </c>
      <c r="D66" s="38">
        <f t="shared" si="0"/>
        <v>9.9150784780496917</v>
      </c>
      <c r="E66" s="37">
        <f t="shared" si="1"/>
        <v>23806.103425797312</v>
      </c>
    </row>
    <row r="67" spans="1:5" x14ac:dyDescent="0.25">
      <c r="A67">
        <f t="shared" si="2"/>
        <v>60</v>
      </c>
      <c r="B67" s="37">
        <f t="shared" si="5"/>
        <v>413.34091085340373</v>
      </c>
      <c r="C67" s="37">
        <f t="shared" si="4"/>
        <v>24219.444336650715</v>
      </c>
      <c r="D67" s="38">
        <f t="shared" si="0"/>
        <v>10.091435140271132</v>
      </c>
      <c r="E67" s="37">
        <f t="shared" si="1"/>
        <v>24229.535771790986</v>
      </c>
    </row>
    <row r="68" spans="1:5" x14ac:dyDescent="0.25">
      <c r="A68">
        <f t="shared" si="2"/>
        <v>61</v>
      </c>
      <c r="B68" s="37">
        <f t="shared" si="5"/>
        <v>420.88366731105947</v>
      </c>
      <c r="C68" s="37">
        <f t="shared" si="4"/>
        <v>24650.419439102046</v>
      </c>
      <c r="D68" s="38">
        <f t="shared" si="0"/>
        <v>10.271008099625853</v>
      </c>
      <c r="E68" s="37">
        <f t="shared" si="1"/>
        <v>24660.690447201672</v>
      </c>
    </row>
    <row r="69" spans="1:5" x14ac:dyDescent="0.25">
      <c r="A69">
        <f t="shared" si="2"/>
        <v>62</v>
      </c>
      <c r="B69" s="37">
        <f t="shared" si="5"/>
        <v>420.88366731105947</v>
      </c>
      <c r="C69" s="37">
        <f t="shared" si="4"/>
        <v>25081.574114512732</v>
      </c>
      <c r="D69" s="38">
        <f t="shared" si="0"/>
        <v>10.450655881046972</v>
      </c>
      <c r="E69" s="37">
        <f t="shared" si="1"/>
        <v>25092.024770393778</v>
      </c>
    </row>
    <row r="70" spans="1:5" x14ac:dyDescent="0.25">
      <c r="A70">
        <f t="shared" si="2"/>
        <v>63</v>
      </c>
      <c r="B70" s="37">
        <f t="shared" si="5"/>
        <v>420.88366731105947</v>
      </c>
      <c r="C70" s="37">
        <f t="shared" si="4"/>
        <v>25512.908437704838</v>
      </c>
      <c r="D70" s="38">
        <f t="shared" si="0"/>
        <v>10.630378515710349</v>
      </c>
      <c r="E70" s="37">
        <f t="shared" si="1"/>
        <v>25523.538816220549</v>
      </c>
    </row>
    <row r="71" spans="1:5" x14ac:dyDescent="0.25">
      <c r="A71">
        <f t="shared" si="2"/>
        <v>64</v>
      </c>
      <c r="B71" s="37">
        <f t="shared" si="5"/>
        <v>420.88366731105947</v>
      </c>
      <c r="C71" s="37">
        <f t="shared" si="4"/>
        <v>25944.422483531609</v>
      </c>
      <c r="D71" s="38">
        <f t="shared" si="0"/>
        <v>10.810176034804838</v>
      </c>
      <c r="E71" s="37">
        <f t="shared" si="1"/>
        <v>25955.232659566413</v>
      </c>
    </row>
    <row r="72" spans="1:5" x14ac:dyDescent="0.25">
      <c r="A72">
        <f t="shared" si="2"/>
        <v>65</v>
      </c>
      <c r="B72" s="37">
        <f t="shared" si="5"/>
        <v>420.88366731105947</v>
      </c>
      <c r="C72" s="37">
        <f t="shared" si="4"/>
        <v>26376.116326877473</v>
      </c>
      <c r="D72" s="38">
        <f t="shared" ref="D72:D135" si="6">C72*$F$5/12</f>
        <v>10.990048469532281</v>
      </c>
      <c r="E72" s="37">
        <f t="shared" si="1"/>
        <v>26387.106375347004</v>
      </c>
    </row>
    <row r="73" spans="1:5" x14ac:dyDescent="0.25">
      <c r="A73">
        <f t="shared" si="2"/>
        <v>66</v>
      </c>
      <c r="B73" s="37">
        <f t="shared" si="5"/>
        <v>420.88366731105947</v>
      </c>
      <c r="C73" s="37">
        <f t="shared" si="4"/>
        <v>26807.990042658064</v>
      </c>
      <c r="D73" s="38">
        <f t="shared" si="6"/>
        <v>11.169995851107528</v>
      </c>
      <c r="E73" s="37">
        <f t="shared" ref="E73:E136" si="7">C73+D73</f>
        <v>26819.160038509173</v>
      </c>
    </row>
    <row r="74" spans="1:5" x14ac:dyDescent="0.25">
      <c r="A74">
        <f t="shared" ref="A74:A137" si="8">A73+1</f>
        <v>67</v>
      </c>
      <c r="B74" s="37">
        <f t="shared" si="5"/>
        <v>420.88366731105947</v>
      </c>
      <c r="C74" s="37">
        <f t="shared" ref="C74:C137" si="9">E73+B74</f>
        <v>27240.043705820233</v>
      </c>
      <c r="D74" s="38">
        <f t="shared" si="6"/>
        <v>11.35001821075843</v>
      </c>
      <c r="E74" s="37">
        <f t="shared" si="7"/>
        <v>27251.393724030993</v>
      </c>
    </row>
    <row r="75" spans="1:5" x14ac:dyDescent="0.25">
      <c r="A75">
        <f t="shared" si="8"/>
        <v>68</v>
      </c>
      <c r="B75" s="37">
        <f t="shared" si="5"/>
        <v>420.88366731105947</v>
      </c>
      <c r="C75" s="37">
        <f t="shared" si="9"/>
        <v>27672.277391342053</v>
      </c>
      <c r="D75" s="38">
        <f t="shared" si="6"/>
        <v>11.530115579725857</v>
      </c>
      <c r="E75" s="37">
        <f t="shared" si="7"/>
        <v>27683.807506921778</v>
      </c>
    </row>
    <row r="76" spans="1:5" x14ac:dyDescent="0.25">
      <c r="A76">
        <f t="shared" si="8"/>
        <v>69</v>
      </c>
      <c r="B76" s="37">
        <f t="shared" si="5"/>
        <v>420.88366731105947</v>
      </c>
      <c r="C76" s="37">
        <f t="shared" si="9"/>
        <v>28104.691174232838</v>
      </c>
      <c r="D76" s="38">
        <f t="shared" si="6"/>
        <v>11.710287989263684</v>
      </c>
      <c r="E76" s="37">
        <f t="shared" si="7"/>
        <v>28116.4014622221</v>
      </c>
    </row>
    <row r="77" spans="1:5" x14ac:dyDescent="0.25">
      <c r="A77">
        <f t="shared" si="8"/>
        <v>70</v>
      </c>
      <c r="B77" s="37">
        <f t="shared" si="5"/>
        <v>420.88366731105947</v>
      </c>
      <c r="C77" s="37">
        <f t="shared" si="9"/>
        <v>28537.28512953316</v>
      </c>
      <c r="D77" s="38">
        <f t="shared" si="6"/>
        <v>11.890535470638817</v>
      </c>
      <c r="E77" s="37">
        <f t="shared" si="7"/>
        <v>28549.175665003801</v>
      </c>
    </row>
    <row r="78" spans="1:5" x14ac:dyDescent="0.25">
      <c r="A78">
        <f t="shared" si="8"/>
        <v>71</v>
      </c>
      <c r="B78" s="37">
        <f t="shared" si="5"/>
        <v>420.88366731105947</v>
      </c>
      <c r="C78" s="37">
        <f t="shared" si="9"/>
        <v>28970.059332314861</v>
      </c>
      <c r="D78" s="38">
        <f t="shared" si="6"/>
        <v>12.070858055131191</v>
      </c>
      <c r="E78" s="37">
        <f t="shared" si="7"/>
        <v>28982.130190369993</v>
      </c>
    </row>
    <row r="79" spans="1:5" x14ac:dyDescent="0.25">
      <c r="A79">
        <f t="shared" si="8"/>
        <v>72</v>
      </c>
      <c r="B79" s="37">
        <f t="shared" si="5"/>
        <v>420.88366731105947</v>
      </c>
      <c r="C79" s="37">
        <f t="shared" si="9"/>
        <v>29403.013857681053</v>
      </c>
      <c r="D79" s="38">
        <f t="shared" si="6"/>
        <v>12.251255774033773</v>
      </c>
      <c r="E79" s="37">
        <f t="shared" si="7"/>
        <v>29415.265113455087</v>
      </c>
    </row>
    <row r="80" spans="1:5" x14ac:dyDescent="0.25">
      <c r="A80">
        <f t="shared" si="8"/>
        <v>73</v>
      </c>
      <c r="B80" s="37">
        <f t="shared" si="5"/>
        <v>428.56406602353593</v>
      </c>
      <c r="C80" s="37">
        <f t="shared" si="9"/>
        <v>29843.829179478624</v>
      </c>
      <c r="D80" s="38">
        <f t="shared" si="6"/>
        <v>12.434928824782761</v>
      </c>
      <c r="E80" s="37">
        <f t="shared" si="7"/>
        <v>29856.264108303407</v>
      </c>
    </row>
    <row r="81" spans="1:5" x14ac:dyDescent="0.25">
      <c r="A81">
        <f t="shared" si="8"/>
        <v>74</v>
      </c>
      <c r="B81" s="37">
        <f t="shared" si="5"/>
        <v>428.56406602353593</v>
      </c>
      <c r="C81" s="37">
        <f t="shared" si="9"/>
        <v>30284.828174326944</v>
      </c>
      <c r="D81" s="38">
        <f t="shared" si="6"/>
        <v>12.618678405969561</v>
      </c>
      <c r="E81" s="37">
        <f t="shared" si="7"/>
        <v>30297.446852732912</v>
      </c>
    </row>
    <row r="82" spans="1:5" x14ac:dyDescent="0.25">
      <c r="A82">
        <f t="shared" si="8"/>
        <v>75</v>
      </c>
      <c r="B82" s="37">
        <f t="shared" si="5"/>
        <v>428.56406602353593</v>
      </c>
      <c r="C82" s="37">
        <f t="shared" si="9"/>
        <v>30726.010918756449</v>
      </c>
      <c r="D82" s="38">
        <f t="shared" si="6"/>
        <v>12.802504549481853</v>
      </c>
      <c r="E82" s="37">
        <f t="shared" si="7"/>
        <v>30738.813423305932</v>
      </c>
    </row>
    <row r="83" spans="1:5" x14ac:dyDescent="0.25">
      <c r="A83">
        <f t="shared" si="8"/>
        <v>76</v>
      </c>
      <c r="B83" s="37">
        <f t="shared" si="5"/>
        <v>428.56406602353593</v>
      </c>
      <c r="C83" s="37">
        <f t="shared" si="9"/>
        <v>31167.377489329469</v>
      </c>
      <c r="D83" s="38">
        <f t="shared" si="6"/>
        <v>12.986407287220613</v>
      </c>
      <c r="E83" s="37">
        <f t="shared" si="7"/>
        <v>31180.363896616691</v>
      </c>
    </row>
    <row r="84" spans="1:5" x14ac:dyDescent="0.25">
      <c r="A84">
        <f t="shared" si="8"/>
        <v>77</v>
      </c>
      <c r="B84" s="37">
        <f t="shared" si="5"/>
        <v>428.56406602353593</v>
      </c>
      <c r="C84" s="37">
        <f t="shared" si="9"/>
        <v>31608.927962640228</v>
      </c>
      <c r="D84" s="38">
        <f t="shared" si="6"/>
        <v>13.170386651100095</v>
      </c>
      <c r="E84" s="37">
        <f t="shared" si="7"/>
        <v>31622.098349291329</v>
      </c>
    </row>
    <row r="85" spans="1:5" x14ac:dyDescent="0.25">
      <c r="A85">
        <f t="shared" si="8"/>
        <v>78</v>
      </c>
      <c r="B85" s="37">
        <f t="shared" ref="B85:B148" si="10">B73*(1+$I$5)</f>
        <v>428.56406602353593</v>
      </c>
      <c r="C85" s="37">
        <f t="shared" si="9"/>
        <v>32050.662415314866</v>
      </c>
      <c r="D85" s="38">
        <f t="shared" si="6"/>
        <v>13.354442673047862</v>
      </c>
      <c r="E85" s="37">
        <f t="shared" si="7"/>
        <v>32064.016857987914</v>
      </c>
    </row>
    <row r="86" spans="1:5" x14ac:dyDescent="0.25">
      <c r="A86">
        <f t="shared" si="8"/>
        <v>79</v>
      </c>
      <c r="B86" s="37">
        <f t="shared" si="10"/>
        <v>428.56406602353593</v>
      </c>
      <c r="C86" s="37">
        <f t="shared" si="9"/>
        <v>32492.58092401145</v>
      </c>
      <c r="D86" s="38">
        <f t="shared" si="6"/>
        <v>13.538575385004771</v>
      </c>
      <c r="E86" s="37">
        <f t="shared" si="7"/>
        <v>32506.119499396456</v>
      </c>
    </row>
    <row r="87" spans="1:5" x14ac:dyDescent="0.25">
      <c r="A87">
        <f t="shared" si="8"/>
        <v>80</v>
      </c>
      <c r="B87" s="37">
        <f t="shared" si="10"/>
        <v>428.56406602353593</v>
      </c>
      <c r="C87" s="37">
        <f t="shared" si="9"/>
        <v>32934.683565419989</v>
      </c>
      <c r="D87" s="38">
        <f t="shared" si="6"/>
        <v>13.722784818924994</v>
      </c>
      <c r="E87" s="37">
        <f t="shared" si="7"/>
        <v>32948.406350238918</v>
      </c>
    </row>
    <row r="88" spans="1:5" x14ac:dyDescent="0.25">
      <c r="A88">
        <f t="shared" si="8"/>
        <v>81</v>
      </c>
      <c r="B88" s="37">
        <f t="shared" si="10"/>
        <v>428.56406602353593</v>
      </c>
      <c r="C88" s="37">
        <f t="shared" si="9"/>
        <v>33376.970416262455</v>
      </c>
      <c r="D88" s="38">
        <f t="shared" si="6"/>
        <v>13.907071006776023</v>
      </c>
      <c r="E88" s="37">
        <f t="shared" si="7"/>
        <v>33390.87748726923</v>
      </c>
    </row>
    <row r="89" spans="1:5" x14ac:dyDescent="0.25">
      <c r="A89">
        <f t="shared" si="8"/>
        <v>82</v>
      </c>
      <c r="B89" s="37">
        <f t="shared" si="10"/>
        <v>428.56406602353593</v>
      </c>
      <c r="C89" s="37">
        <f t="shared" si="9"/>
        <v>33819.441553292767</v>
      </c>
      <c r="D89" s="38">
        <f t="shared" si="6"/>
        <v>14.091433980538653</v>
      </c>
      <c r="E89" s="37">
        <f t="shared" si="7"/>
        <v>33833.532987273305</v>
      </c>
    </row>
    <row r="90" spans="1:5" x14ac:dyDescent="0.25">
      <c r="A90">
        <f t="shared" si="8"/>
        <v>83</v>
      </c>
      <c r="B90" s="37">
        <f t="shared" si="10"/>
        <v>428.56406602353593</v>
      </c>
      <c r="C90" s="37">
        <f t="shared" si="9"/>
        <v>34262.097053296842</v>
      </c>
      <c r="D90" s="38">
        <f t="shared" si="6"/>
        <v>14.275873772207019</v>
      </c>
      <c r="E90" s="37">
        <f t="shared" si="7"/>
        <v>34276.372927069053</v>
      </c>
    </row>
    <row r="91" spans="1:5" x14ac:dyDescent="0.25">
      <c r="A91">
        <f t="shared" si="8"/>
        <v>84</v>
      </c>
      <c r="B91" s="37">
        <f t="shared" si="10"/>
        <v>428.56406602353593</v>
      </c>
      <c r="C91" s="37">
        <f t="shared" si="9"/>
        <v>34704.93699309259</v>
      </c>
      <c r="D91" s="38">
        <f t="shared" si="6"/>
        <v>14.460390413788579</v>
      </c>
      <c r="E91" s="37">
        <f t="shared" si="7"/>
        <v>34719.397383506381</v>
      </c>
    </row>
    <row r="92" spans="1:5" x14ac:dyDescent="0.25">
      <c r="A92">
        <f t="shared" si="8"/>
        <v>85</v>
      </c>
      <c r="B92" s="37">
        <f t="shared" si="10"/>
        <v>436.38461872383397</v>
      </c>
      <c r="C92" s="37">
        <f t="shared" si="9"/>
        <v>35155.782002230211</v>
      </c>
      <c r="D92" s="38">
        <f t="shared" si="6"/>
        <v>14.648242500929255</v>
      </c>
      <c r="E92" s="37">
        <f t="shared" si="7"/>
        <v>35170.430244731142</v>
      </c>
    </row>
    <row r="93" spans="1:5" x14ac:dyDescent="0.25">
      <c r="A93">
        <f t="shared" si="8"/>
        <v>86</v>
      </c>
      <c r="B93" s="37">
        <f t="shared" si="10"/>
        <v>436.38461872383397</v>
      </c>
      <c r="C93" s="37">
        <f t="shared" si="9"/>
        <v>35606.814863454973</v>
      </c>
      <c r="D93" s="38">
        <f t="shared" si="6"/>
        <v>14.836172859772907</v>
      </c>
      <c r="E93" s="37">
        <f t="shared" si="7"/>
        <v>35621.651036314746</v>
      </c>
    </row>
    <row r="94" spans="1:5" x14ac:dyDescent="0.25">
      <c r="A94">
        <f t="shared" si="8"/>
        <v>87</v>
      </c>
      <c r="B94" s="37">
        <f t="shared" si="10"/>
        <v>436.38461872383397</v>
      </c>
      <c r="C94" s="37">
        <f t="shared" si="9"/>
        <v>36058.035655038577</v>
      </c>
      <c r="D94" s="38">
        <f t="shared" si="6"/>
        <v>15.024181522932741</v>
      </c>
      <c r="E94" s="37">
        <f t="shared" si="7"/>
        <v>36073.059836561508</v>
      </c>
    </row>
    <row r="95" spans="1:5" x14ac:dyDescent="0.25">
      <c r="A95">
        <f t="shared" si="8"/>
        <v>88</v>
      </c>
      <c r="B95" s="37">
        <f t="shared" si="10"/>
        <v>436.38461872383397</v>
      </c>
      <c r="C95" s="37">
        <f t="shared" si="9"/>
        <v>36509.444455285338</v>
      </c>
      <c r="D95" s="38">
        <f t="shared" si="6"/>
        <v>15.21226852303556</v>
      </c>
      <c r="E95" s="37">
        <f t="shared" si="7"/>
        <v>36524.656723808373</v>
      </c>
    </row>
    <row r="96" spans="1:5" x14ac:dyDescent="0.25">
      <c r="A96">
        <f t="shared" si="8"/>
        <v>89</v>
      </c>
      <c r="B96" s="37">
        <f t="shared" si="10"/>
        <v>436.38461872383397</v>
      </c>
      <c r="C96" s="37">
        <f t="shared" si="9"/>
        <v>36961.041342532204</v>
      </c>
      <c r="D96" s="38">
        <f t="shared" si="6"/>
        <v>15.400433892721752</v>
      </c>
      <c r="E96" s="37">
        <f t="shared" si="7"/>
        <v>36976.441776424923</v>
      </c>
    </row>
    <row r="97" spans="1:5" x14ac:dyDescent="0.25">
      <c r="A97">
        <f t="shared" si="8"/>
        <v>90</v>
      </c>
      <c r="B97" s="37">
        <f t="shared" si="10"/>
        <v>436.38461872383397</v>
      </c>
      <c r="C97" s="37">
        <f t="shared" si="9"/>
        <v>37412.826395148753</v>
      </c>
      <c r="D97" s="38">
        <f t="shared" si="6"/>
        <v>15.588677664645315</v>
      </c>
      <c r="E97" s="37">
        <f t="shared" si="7"/>
        <v>37428.415072813397</v>
      </c>
    </row>
    <row r="98" spans="1:5" x14ac:dyDescent="0.25">
      <c r="A98">
        <f t="shared" si="8"/>
        <v>91</v>
      </c>
      <c r="B98" s="37">
        <f t="shared" si="10"/>
        <v>436.38461872383397</v>
      </c>
      <c r="C98" s="37">
        <f t="shared" si="9"/>
        <v>37864.799691537228</v>
      </c>
      <c r="D98" s="38">
        <f t="shared" si="6"/>
        <v>15.776999871473846</v>
      </c>
      <c r="E98" s="37">
        <f t="shared" si="7"/>
        <v>37880.5766914087</v>
      </c>
    </row>
    <row r="99" spans="1:5" x14ac:dyDescent="0.25">
      <c r="A99">
        <f t="shared" si="8"/>
        <v>92</v>
      </c>
      <c r="B99" s="37">
        <f t="shared" si="10"/>
        <v>436.38461872383397</v>
      </c>
      <c r="C99" s="37">
        <f t="shared" si="9"/>
        <v>38316.96131013253</v>
      </c>
      <c r="D99" s="38">
        <f t="shared" si="6"/>
        <v>15.965400545888555</v>
      </c>
      <c r="E99" s="37">
        <f t="shared" si="7"/>
        <v>38332.926710678417</v>
      </c>
    </row>
    <row r="100" spans="1:5" x14ac:dyDescent="0.25">
      <c r="A100">
        <f t="shared" si="8"/>
        <v>93</v>
      </c>
      <c r="B100" s="37">
        <f t="shared" si="10"/>
        <v>436.38461872383397</v>
      </c>
      <c r="C100" s="37">
        <f t="shared" si="9"/>
        <v>38769.311329402248</v>
      </c>
      <c r="D100" s="38">
        <f t="shared" si="6"/>
        <v>16.153879720584271</v>
      </c>
      <c r="E100" s="37">
        <f t="shared" si="7"/>
        <v>38785.465209122834</v>
      </c>
    </row>
    <row r="101" spans="1:5" x14ac:dyDescent="0.25">
      <c r="A101">
        <f t="shared" si="8"/>
        <v>94</v>
      </c>
      <c r="B101" s="37">
        <f t="shared" si="10"/>
        <v>436.38461872383397</v>
      </c>
      <c r="C101" s="37">
        <f t="shared" si="9"/>
        <v>39221.849827846665</v>
      </c>
      <c r="D101" s="38">
        <f t="shared" si="6"/>
        <v>16.342437428269445</v>
      </c>
      <c r="E101" s="37">
        <f t="shared" si="7"/>
        <v>39238.192265274934</v>
      </c>
    </row>
    <row r="102" spans="1:5" x14ac:dyDescent="0.25">
      <c r="A102">
        <f t="shared" si="8"/>
        <v>95</v>
      </c>
      <c r="B102" s="37">
        <f t="shared" si="10"/>
        <v>436.38461872383397</v>
      </c>
      <c r="C102" s="37">
        <f t="shared" si="9"/>
        <v>39674.576883998765</v>
      </c>
      <c r="D102" s="38">
        <f t="shared" si="6"/>
        <v>16.531073701666152</v>
      </c>
      <c r="E102" s="37">
        <f t="shared" si="7"/>
        <v>39691.107957700428</v>
      </c>
    </row>
    <row r="103" spans="1:5" x14ac:dyDescent="0.25">
      <c r="A103">
        <f t="shared" si="8"/>
        <v>96</v>
      </c>
      <c r="B103" s="37">
        <f t="shared" si="10"/>
        <v>436.38461872383397</v>
      </c>
      <c r="C103" s="37">
        <f t="shared" si="9"/>
        <v>40127.492576424258</v>
      </c>
      <c r="D103" s="38">
        <f t="shared" si="6"/>
        <v>16.719788573510108</v>
      </c>
      <c r="E103" s="37">
        <f t="shared" si="7"/>
        <v>40144.212364997766</v>
      </c>
    </row>
    <row r="104" spans="1:5" x14ac:dyDescent="0.25">
      <c r="A104">
        <f t="shared" si="8"/>
        <v>97</v>
      </c>
      <c r="B104" s="37">
        <f t="shared" si="10"/>
        <v>444.34788297973586</v>
      </c>
      <c r="C104" s="37">
        <f t="shared" si="9"/>
        <v>40588.560247977504</v>
      </c>
      <c r="D104" s="38">
        <f t="shared" si="6"/>
        <v>16.911900103323962</v>
      </c>
      <c r="E104" s="37">
        <f t="shared" si="7"/>
        <v>40605.472148080829</v>
      </c>
    </row>
    <row r="105" spans="1:5" x14ac:dyDescent="0.25">
      <c r="A105">
        <f t="shared" si="8"/>
        <v>98</v>
      </c>
      <c r="B105" s="37">
        <f t="shared" si="10"/>
        <v>444.34788297973586</v>
      </c>
      <c r="C105" s="37">
        <f t="shared" si="9"/>
        <v>41049.820031060568</v>
      </c>
      <c r="D105" s="38">
        <f t="shared" si="6"/>
        <v>17.104091679608569</v>
      </c>
      <c r="E105" s="37">
        <f t="shared" si="7"/>
        <v>41066.92412274018</v>
      </c>
    </row>
    <row r="106" spans="1:5" x14ac:dyDescent="0.25">
      <c r="A106">
        <f t="shared" si="8"/>
        <v>99</v>
      </c>
      <c r="B106" s="37">
        <f t="shared" si="10"/>
        <v>444.34788297973586</v>
      </c>
      <c r="C106" s="37">
        <f t="shared" si="9"/>
        <v>41511.272005719919</v>
      </c>
      <c r="D106" s="38">
        <f t="shared" si="6"/>
        <v>17.296363335716631</v>
      </c>
      <c r="E106" s="37">
        <f t="shared" si="7"/>
        <v>41528.568369055633</v>
      </c>
    </row>
    <row r="107" spans="1:5" x14ac:dyDescent="0.25">
      <c r="A107">
        <f t="shared" si="8"/>
        <v>100</v>
      </c>
      <c r="B107" s="37">
        <f t="shared" si="10"/>
        <v>444.34788297973586</v>
      </c>
      <c r="C107" s="37">
        <f t="shared" si="9"/>
        <v>41972.916252035371</v>
      </c>
      <c r="D107" s="38">
        <f t="shared" si="6"/>
        <v>17.488715105014737</v>
      </c>
      <c r="E107" s="37">
        <f t="shared" si="7"/>
        <v>41990.404967140385</v>
      </c>
    </row>
    <row r="108" spans="1:5" x14ac:dyDescent="0.25">
      <c r="A108">
        <f t="shared" si="8"/>
        <v>101</v>
      </c>
      <c r="B108" s="37">
        <f t="shared" si="10"/>
        <v>444.34788297973586</v>
      </c>
      <c r="C108" s="37">
        <f t="shared" si="9"/>
        <v>42434.752850120123</v>
      </c>
      <c r="D108" s="38">
        <f t="shared" si="6"/>
        <v>17.681147020883383</v>
      </c>
      <c r="E108" s="37">
        <f t="shared" si="7"/>
        <v>42452.433997141008</v>
      </c>
    </row>
    <row r="109" spans="1:5" x14ac:dyDescent="0.25">
      <c r="A109">
        <f t="shared" si="8"/>
        <v>102</v>
      </c>
      <c r="B109" s="37">
        <f t="shared" si="10"/>
        <v>444.34788297973586</v>
      </c>
      <c r="C109" s="37">
        <f t="shared" si="9"/>
        <v>42896.781880120747</v>
      </c>
      <c r="D109" s="38">
        <f t="shared" si="6"/>
        <v>17.873659116716979</v>
      </c>
      <c r="E109" s="37">
        <f t="shared" si="7"/>
        <v>42914.655539237465</v>
      </c>
    </row>
    <row r="110" spans="1:5" x14ac:dyDescent="0.25">
      <c r="A110">
        <f t="shared" si="8"/>
        <v>103</v>
      </c>
      <c r="B110" s="37">
        <f t="shared" si="10"/>
        <v>444.34788297973586</v>
      </c>
      <c r="C110" s="37">
        <f t="shared" si="9"/>
        <v>43359.003422217203</v>
      </c>
      <c r="D110" s="38">
        <f t="shared" si="6"/>
        <v>18.066251425923834</v>
      </c>
      <c r="E110" s="37">
        <f t="shared" si="7"/>
        <v>43377.069673643127</v>
      </c>
    </row>
    <row r="111" spans="1:5" x14ac:dyDescent="0.25">
      <c r="A111">
        <f t="shared" si="8"/>
        <v>104</v>
      </c>
      <c r="B111" s="37">
        <f t="shared" si="10"/>
        <v>444.34788297973586</v>
      </c>
      <c r="C111" s="37">
        <f t="shared" si="9"/>
        <v>43821.417556622866</v>
      </c>
      <c r="D111" s="38">
        <f t="shared" si="6"/>
        <v>18.258923981926195</v>
      </c>
      <c r="E111" s="37">
        <f t="shared" si="7"/>
        <v>43839.676480604794</v>
      </c>
    </row>
    <row r="112" spans="1:5" x14ac:dyDescent="0.25">
      <c r="A112">
        <f t="shared" si="8"/>
        <v>105</v>
      </c>
      <c r="B112" s="37">
        <f t="shared" si="10"/>
        <v>444.34788297973586</v>
      </c>
      <c r="C112" s="37">
        <f t="shared" si="9"/>
        <v>44284.024363584533</v>
      </c>
      <c r="D112" s="38">
        <f t="shared" si="6"/>
        <v>18.451676818160223</v>
      </c>
      <c r="E112" s="37">
        <f t="shared" si="7"/>
        <v>44302.476040402697</v>
      </c>
    </row>
    <row r="113" spans="1:5" x14ac:dyDescent="0.25">
      <c r="A113">
        <f t="shared" si="8"/>
        <v>106</v>
      </c>
      <c r="B113" s="37">
        <f t="shared" si="10"/>
        <v>444.34788297973586</v>
      </c>
      <c r="C113" s="37">
        <f t="shared" si="9"/>
        <v>44746.823923382435</v>
      </c>
      <c r="D113" s="38">
        <f t="shared" si="6"/>
        <v>18.644509968076015</v>
      </c>
      <c r="E113" s="37">
        <f t="shared" si="7"/>
        <v>44765.468433350514</v>
      </c>
    </row>
    <row r="114" spans="1:5" x14ac:dyDescent="0.25">
      <c r="A114">
        <f t="shared" si="8"/>
        <v>107</v>
      </c>
      <c r="B114" s="37">
        <f t="shared" si="10"/>
        <v>444.34788297973586</v>
      </c>
      <c r="C114" s="37">
        <f t="shared" si="9"/>
        <v>45209.816316330252</v>
      </c>
      <c r="D114" s="38">
        <f t="shared" si="6"/>
        <v>18.837423465137608</v>
      </c>
      <c r="E114" s="37">
        <f t="shared" si="7"/>
        <v>45228.653739795387</v>
      </c>
    </row>
    <row r="115" spans="1:5" x14ac:dyDescent="0.25">
      <c r="A115">
        <f t="shared" si="8"/>
        <v>108</v>
      </c>
      <c r="B115" s="37">
        <f t="shared" si="10"/>
        <v>444.34788297973586</v>
      </c>
      <c r="C115" s="37">
        <f t="shared" si="9"/>
        <v>45673.001622775126</v>
      </c>
      <c r="D115" s="38">
        <f t="shared" si="6"/>
        <v>19.030417342822968</v>
      </c>
      <c r="E115" s="37">
        <f t="shared" si="7"/>
        <v>45692.032040117949</v>
      </c>
    </row>
    <row r="116" spans="1:5" x14ac:dyDescent="0.25">
      <c r="A116">
        <f t="shared" si="8"/>
        <v>109</v>
      </c>
      <c r="B116" s="37">
        <f t="shared" si="10"/>
        <v>452.45646303021084</v>
      </c>
      <c r="C116" s="37">
        <f t="shared" si="9"/>
        <v>46144.488503148161</v>
      </c>
      <c r="D116" s="38">
        <f t="shared" si="6"/>
        <v>19.226870209645067</v>
      </c>
      <c r="E116" s="37">
        <f t="shared" si="7"/>
        <v>46163.715373357809</v>
      </c>
    </row>
    <row r="117" spans="1:5" x14ac:dyDescent="0.25">
      <c r="A117">
        <f t="shared" si="8"/>
        <v>110</v>
      </c>
      <c r="B117" s="37">
        <f t="shared" si="10"/>
        <v>452.45646303021084</v>
      </c>
      <c r="C117" s="37">
        <f t="shared" si="9"/>
        <v>46616.171836388021</v>
      </c>
      <c r="D117" s="38">
        <f t="shared" si="6"/>
        <v>19.42340493182834</v>
      </c>
      <c r="E117" s="37">
        <f t="shared" si="7"/>
        <v>46635.595241319847</v>
      </c>
    </row>
    <row r="118" spans="1:5" x14ac:dyDescent="0.25">
      <c r="A118">
        <f t="shared" si="8"/>
        <v>111</v>
      </c>
      <c r="B118" s="37">
        <f t="shared" si="10"/>
        <v>452.45646303021084</v>
      </c>
      <c r="C118" s="37">
        <f t="shared" si="9"/>
        <v>47088.051704350059</v>
      </c>
      <c r="D118" s="38">
        <f t="shared" si="6"/>
        <v>19.620021543479194</v>
      </c>
      <c r="E118" s="37">
        <f t="shared" si="7"/>
        <v>47107.671725893539</v>
      </c>
    </row>
    <row r="119" spans="1:5" x14ac:dyDescent="0.25">
      <c r="A119">
        <f t="shared" si="8"/>
        <v>112</v>
      </c>
      <c r="B119" s="37">
        <f t="shared" si="10"/>
        <v>452.45646303021084</v>
      </c>
      <c r="C119" s="37">
        <f t="shared" si="9"/>
        <v>47560.128188923751</v>
      </c>
      <c r="D119" s="38">
        <f t="shared" si="6"/>
        <v>19.81672007871823</v>
      </c>
      <c r="E119" s="37">
        <f t="shared" si="7"/>
        <v>47579.944909002472</v>
      </c>
    </row>
    <row r="120" spans="1:5" x14ac:dyDescent="0.25">
      <c r="A120">
        <f t="shared" si="8"/>
        <v>113</v>
      </c>
      <c r="B120" s="37">
        <f t="shared" si="10"/>
        <v>452.45646303021084</v>
      </c>
      <c r="C120" s="37">
        <f t="shared" si="9"/>
        <v>48032.401372032684</v>
      </c>
      <c r="D120" s="38">
        <f t="shared" si="6"/>
        <v>20.013500571680286</v>
      </c>
      <c r="E120" s="37">
        <f t="shared" si="7"/>
        <v>48052.414872604364</v>
      </c>
    </row>
    <row r="121" spans="1:5" x14ac:dyDescent="0.25">
      <c r="A121">
        <f t="shared" si="8"/>
        <v>114</v>
      </c>
      <c r="B121" s="37">
        <f t="shared" si="10"/>
        <v>452.45646303021084</v>
      </c>
      <c r="C121" s="37">
        <f t="shared" si="9"/>
        <v>48504.871335634576</v>
      </c>
      <c r="D121" s="38">
        <f t="shared" si="6"/>
        <v>20.210363056514407</v>
      </c>
      <c r="E121" s="37">
        <f t="shared" si="7"/>
        <v>48525.081698691094</v>
      </c>
    </row>
    <row r="122" spans="1:5" x14ac:dyDescent="0.25">
      <c r="A122">
        <f t="shared" si="8"/>
        <v>115</v>
      </c>
      <c r="B122" s="37">
        <f t="shared" si="10"/>
        <v>452.45646303021084</v>
      </c>
      <c r="C122" s="37">
        <f t="shared" si="9"/>
        <v>48977.538161721306</v>
      </c>
      <c r="D122" s="38">
        <f t="shared" si="6"/>
        <v>20.407307567383878</v>
      </c>
      <c r="E122" s="37">
        <f t="shared" si="7"/>
        <v>48997.945469288687</v>
      </c>
    </row>
    <row r="123" spans="1:5" x14ac:dyDescent="0.25">
      <c r="A123">
        <f t="shared" si="8"/>
        <v>116</v>
      </c>
      <c r="B123" s="37">
        <f t="shared" si="10"/>
        <v>452.45646303021084</v>
      </c>
      <c r="C123" s="37">
        <f t="shared" si="9"/>
        <v>49450.401932318899</v>
      </c>
      <c r="D123" s="38">
        <f t="shared" si="6"/>
        <v>20.604334138466207</v>
      </c>
      <c r="E123" s="37">
        <f t="shared" si="7"/>
        <v>49471.006266457363</v>
      </c>
    </row>
    <row r="124" spans="1:5" x14ac:dyDescent="0.25">
      <c r="A124">
        <f t="shared" si="8"/>
        <v>117</v>
      </c>
      <c r="B124" s="37">
        <f t="shared" si="10"/>
        <v>452.45646303021084</v>
      </c>
      <c r="C124" s="37">
        <f t="shared" si="9"/>
        <v>49923.462729487575</v>
      </c>
      <c r="D124" s="38">
        <f t="shared" si="6"/>
        <v>20.801442803953158</v>
      </c>
      <c r="E124" s="37">
        <f t="shared" si="7"/>
        <v>49944.264172291529</v>
      </c>
    </row>
    <row r="125" spans="1:5" x14ac:dyDescent="0.25">
      <c r="A125">
        <f t="shared" si="8"/>
        <v>118</v>
      </c>
      <c r="B125" s="37">
        <f t="shared" si="10"/>
        <v>452.45646303021084</v>
      </c>
      <c r="C125" s="37">
        <f t="shared" si="9"/>
        <v>50396.720635321741</v>
      </c>
      <c r="D125" s="38">
        <f t="shared" si="6"/>
        <v>20.998633598050727</v>
      </c>
      <c r="E125" s="37">
        <f t="shared" si="7"/>
        <v>50417.719268919791</v>
      </c>
    </row>
    <row r="126" spans="1:5" x14ac:dyDescent="0.25">
      <c r="A126">
        <f t="shared" si="8"/>
        <v>119</v>
      </c>
      <c r="B126" s="37">
        <f t="shared" si="10"/>
        <v>452.45646303021084</v>
      </c>
      <c r="C126" s="37">
        <f t="shared" si="9"/>
        <v>50870.175731950003</v>
      </c>
      <c r="D126" s="38">
        <f t="shared" si="6"/>
        <v>21.195906554979167</v>
      </c>
      <c r="E126" s="37">
        <f t="shared" si="7"/>
        <v>50891.371638504985</v>
      </c>
    </row>
    <row r="127" spans="1:5" x14ac:dyDescent="0.25">
      <c r="A127">
        <f t="shared" si="8"/>
        <v>120</v>
      </c>
      <c r="B127" s="37">
        <f t="shared" si="10"/>
        <v>452.45646303021084</v>
      </c>
      <c r="C127" s="37">
        <f t="shared" si="9"/>
        <v>51343.828101535197</v>
      </c>
      <c r="D127" s="38">
        <f t="shared" si="6"/>
        <v>21.393261708973</v>
      </c>
      <c r="E127" s="37">
        <f t="shared" si="7"/>
        <v>51365.221363244171</v>
      </c>
    </row>
    <row r="128" spans="1:5" x14ac:dyDescent="0.25">
      <c r="A128">
        <f t="shared" si="8"/>
        <v>121</v>
      </c>
      <c r="B128" s="37">
        <f t="shared" si="10"/>
        <v>460.71301063708341</v>
      </c>
      <c r="C128" s="37">
        <f t="shared" si="9"/>
        <v>51825.934373881253</v>
      </c>
      <c r="D128" s="38">
        <f t="shared" si="6"/>
        <v>21.59413932245052</v>
      </c>
      <c r="E128" s="37">
        <f t="shared" si="7"/>
        <v>51847.528513203702</v>
      </c>
    </row>
    <row r="129" spans="1:5" x14ac:dyDescent="0.25">
      <c r="A129">
        <f t="shared" si="8"/>
        <v>122</v>
      </c>
      <c r="B129" s="37">
        <f t="shared" si="10"/>
        <v>460.71301063708341</v>
      </c>
      <c r="C129" s="37">
        <f t="shared" si="9"/>
        <v>52308.241523840785</v>
      </c>
      <c r="D129" s="38">
        <f t="shared" si="6"/>
        <v>21.795100634933661</v>
      </c>
      <c r="E129" s="37">
        <f t="shared" si="7"/>
        <v>52330.036624475717</v>
      </c>
    </row>
    <row r="130" spans="1:5" x14ac:dyDescent="0.25">
      <c r="A130">
        <f t="shared" si="8"/>
        <v>123</v>
      </c>
      <c r="B130" s="37">
        <f t="shared" si="10"/>
        <v>460.71301063708341</v>
      </c>
      <c r="C130" s="37">
        <f t="shared" si="9"/>
        <v>52790.749635112799</v>
      </c>
      <c r="D130" s="38">
        <f t="shared" si="6"/>
        <v>21.996145681296998</v>
      </c>
      <c r="E130" s="37">
        <f t="shared" si="7"/>
        <v>52812.745780794095</v>
      </c>
    </row>
    <row r="131" spans="1:5" x14ac:dyDescent="0.25">
      <c r="A131">
        <f t="shared" si="8"/>
        <v>124</v>
      </c>
      <c r="B131" s="37">
        <f t="shared" si="10"/>
        <v>460.71301063708341</v>
      </c>
      <c r="C131" s="37">
        <f t="shared" si="9"/>
        <v>53273.458791431178</v>
      </c>
      <c r="D131" s="38">
        <f t="shared" si="6"/>
        <v>22.197274496429657</v>
      </c>
      <c r="E131" s="37">
        <f t="shared" si="7"/>
        <v>53295.656065927607</v>
      </c>
    </row>
    <row r="132" spans="1:5" x14ac:dyDescent="0.25">
      <c r="A132">
        <f t="shared" si="8"/>
        <v>125</v>
      </c>
      <c r="B132" s="37">
        <f t="shared" si="10"/>
        <v>460.71301063708341</v>
      </c>
      <c r="C132" s="37">
        <f t="shared" si="9"/>
        <v>53756.36907656469</v>
      </c>
      <c r="D132" s="38">
        <f t="shared" si="6"/>
        <v>22.398487115235287</v>
      </c>
      <c r="E132" s="37">
        <f t="shared" si="7"/>
        <v>53778.767563679925</v>
      </c>
    </row>
    <row r="133" spans="1:5" x14ac:dyDescent="0.25">
      <c r="A133">
        <f t="shared" si="8"/>
        <v>126</v>
      </c>
      <c r="B133" s="37">
        <f t="shared" si="10"/>
        <v>460.71301063708341</v>
      </c>
      <c r="C133" s="37">
        <f t="shared" si="9"/>
        <v>54239.480574317007</v>
      </c>
      <c r="D133" s="38">
        <f t="shared" si="6"/>
        <v>22.599783572632088</v>
      </c>
      <c r="E133" s="37">
        <f t="shared" si="7"/>
        <v>54262.080357889638</v>
      </c>
    </row>
    <row r="134" spans="1:5" x14ac:dyDescent="0.25">
      <c r="A134">
        <f t="shared" si="8"/>
        <v>127</v>
      </c>
      <c r="B134" s="37">
        <f t="shared" si="10"/>
        <v>460.71301063708341</v>
      </c>
      <c r="C134" s="37">
        <f t="shared" si="9"/>
        <v>54722.79336852672</v>
      </c>
      <c r="D134" s="38">
        <f t="shared" si="6"/>
        <v>22.801163903552801</v>
      </c>
      <c r="E134" s="37">
        <f t="shared" si="7"/>
        <v>54745.594532430274</v>
      </c>
    </row>
    <row r="135" spans="1:5" x14ac:dyDescent="0.25">
      <c r="A135">
        <f t="shared" si="8"/>
        <v>128</v>
      </c>
      <c r="B135" s="37">
        <f t="shared" si="10"/>
        <v>460.71301063708341</v>
      </c>
      <c r="C135" s="37">
        <f t="shared" si="9"/>
        <v>55206.307543067356</v>
      </c>
      <c r="D135" s="38">
        <f t="shared" si="6"/>
        <v>23.002628142944733</v>
      </c>
      <c r="E135" s="37">
        <f t="shared" si="7"/>
        <v>55229.310171210302</v>
      </c>
    </row>
    <row r="136" spans="1:5" x14ac:dyDescent="0.25">
      <c r="A136">
        <f t="shared" si="8"/>
        <v>129</v>
      </c>
      <c r="B136" s="37">
        <f t="shared" si="10"/>
        <v>460.71301063708341</v>
      </c>
      <c r="C136" s="37">
        <f t="shared" si="9"/>
        <v>55690.023181847384</v>
      </c>
      <c r="D136" s="38">
        <f t="shared" ref="D136:D199" si="11">C136*$F$5/12</f>
        <v>23.20417632576974</v>
      </c>
      <c r="E136" s="37">
        <f t="shared" si="7"/>
        <v>55713.227358173157</v>
      </c>
    </row>
    <row r="137" spans="1:5" x14ac:dyDescent="0.25">
      <c r="A137">
        <f t="shared" si="8"/>
        <v>130</v>
      </c>
      <c r="B137" s="37">
        <f t="shared" si="10"/>
        <v>460.71301063708341</v>
      </c>
      <c r="C137" s="37">
        <f t="shared" si="9"/>
        <v>56173.940368810239</v>
      </c>
      <c r="D137" s="38">
        <f t="shared" si="11"/>
        <v>23.405808487004265</v>
      </c>
      <c r="E137" s="37">
        <f t="shared" ref="E137:E200" si="12">C137+D137</f>
        <v>56197.346177297244</v>
      </c>
    </row>
    <row r="138" spans="1:5" x14ac:dyDescent="0.25">
      <c r="A138">
        <f t="shared" ref="A138:A201" si="13">A137+1</f>
        <v>131</v>
      </c>
      <c r="B138" s="37">
        <f t="shared" si="10"/>
        <v>460.71301063708341</v>
      </c>
      <c r="C138" s="37">
        <f t="shared" ref="C138:C201" si="14">E137+B138</f>
        <v>56658.059187934326</v>
      </c>
      <c r="D138" s="38">
        <f t="shared" si="11"/>
        <v>23.607524661639303</v>
      </c>
      <c r="E138" s="37">
        <f t="shared" si="12"/>
        <v>56681.666712595965</v>
      </c>
    </row>
    <row r="139" spans="1:5" x14ac:dyDescent="0.25">
      <c r="A139">
        <f t="shared" si="13"/>
        <v>132</v>
      </c>
      <c r="B139" s="37">
        <f t="shared" si="10"/>
        <v>460.71301063708341</v>
      </c>
      <c r="C139" s="37">
        <f t="shared" si="14"/>
        <v>57142.379723233047</v>
      </c>
      <c r="D139" s="38">
        <f t="shared" si="11"/>
        <v>23.809324884680436</v>
      </c>
      <c r="E139" s="37">
        <f t="shared" si="12"/>
        <v>57166.189048117725</v>
      </c>
    </row>
    <row r="140" spans="1:5" x14ac:dyDescent="0.25">
      <c r="A140">
        <f t="shared" si="13"/>
        <v>133</v>
      </c>
      <c r="B140" s="37">
        <f t="shared" si="10"/>
        <v>469.12022595224335</v>
      </c>
      <c r="C140" s="37">
        <f t="shared" si="14"/>
        <v>57635.309274069965</v>
      </c>
      <c r="D140" s="38">
        <f t="shared" si="11"/>
        <v>24.014712197529153</v>
      </c>
      <c r="E140" s="37">
        <f t="shared" si="12"/>
        <v>57659.323986267496</v>
      </c>
    </row>
    <row r="141" spans="1:5" x14ac:dyDescent="0.25">
      <c r="A141">
        <f t="shared" si="13"/>
        <v>134</v>
      </c>
      <c r="B141" s="37">
        <f t="shared" si="10"/>
        <v>469.12022595224335</v>
      </c>
      <c r="C141" s="37">
        <f t="shared" si="14"/>
        <v>58128.444212219736</v>
      </c>
      <c r="D141" s="38">
        <f t="shared" si="11"/>
        <v>24.220185088424888</v>
      </c>
      <c r="E141" s="37">
        <f t="shared" si="12"/>
        <v>58152.664397308159</v>
      </c>
    </row>
    <row r="142" spans="1:5" x14ac:dyDescent="0.25">
      <c r="A142">
        <f t="shared" si="13"/>
        <v>135</v>
      </c>
      <c r="B142" s="37">
        <f t="shared" si="10"/>
        <v>469.12022595224335</v>
      </c>
      <c r="C142" s="37">
        <f t="shared" si="14"/>
        <v>58621.784623260406</v>
      </c>
      <c r="D142" s="38">
        <f t="shared" si="11"/>
        <v>24.425743593025171</v>
      </c>
      <c r="E142" s="37">
        <f t="shared" si="12"/>
        <v>58646.210366853433</v>
      </c>
    </row>
    <row r="143" spans="1:5" x14ac:dyDescent="0.25">
      <c r="A143">
        <f t="shared" si="13"/>
        <v>136</v>
      </c>
      <c r="B143" s="37">
        <f t="shared" si="10"/>
        <v>469.12022595224335</v>
      </c>
      <c r="C143" s="37">
        <f t="shared" si="14"/>
        <v>59115.33059280568</v>
      </c>
      <c r="D143" s="38">
        <f t="shared" si="11"/>
        <v>24.631387747002368</v>
      </c>
      <c r="E143" s="37">
        <f t="shared" si="12"/>
        <v>59139.961980552682</v>
      </c>
    </row>
    <row r="144" spans="1:5" x14ac:dyDescent="0.25">
      <c r="A144">
        <f t="shared" si="13"/>
        <v>137</v>
      </c>
      <c r="B144" s="37">
        <f t="shared" si="10"/>
        <v>469.12022595224335</v>
      </c>
      <c r="C144" s="37">
        <f t="shared" si="14"/>
        <v>59609.082206504929</v>
      </c>
      <c r="D144" s="38">
        <f t="shared" si="11"/>
        <v>24.837117586043721</v>
      </c>
      <c r="E144" s="37">
        <f t="shared" si="12"/>
        <v>59633.919324090974</v>
      </c>
    </row>
    <row r="145" spans="1:5" x14ac:dyDescent="0.25">
      <c r="A145">
        <f t="shared" si="13"/>
        <v>138</v>
      </c>
      <c r="B145" s="37">
        <f t="shared" si="10"/>
        <v>469.12022595224335</v>
      </c>
      <c r="C145" s="37">
        <f t="shared" si="14"/>
        <v>60103.039550043221</v>
      </c>
      <c r="D145" s="38">
        <f t="shared" si="11"/>
        <v>25.04293314585134</v>
      </c>
      <c r="E145" s="37">
        <f t="shared" si="12"/>
        <v>60128.082483189071</v>
      </c>
    </row>
    <row r="146" spans="1:5" x14ac:dyDescent="0.25">
      <c r="A146">
        <f t="shared" si="13"/>
        <v>139</v>
      </c>
      <c r="B146" s="37">
        <f t="shared" si="10"/>
        <v>469.12022595224335</v>
      </c>
      <c r="C146" s="37">
        <f t="shared" si="14"/>
        <v>60597.202709141318</v>
      </c>
      <c r="D146" s="38">
        <f t="shared" si="11"/>
        <v>25.248834462142216</v>
      </c>
      <c r="E146" s="37">
        <f t="shared" si="12"/>
        <v>60622.451543603464</v>
      </c>
    </row>
    <row r="147" spans="1:5" x14ac:dyDescent="0.25">
      <c r="A147">
        <f t="shared" si="13"/>
        <v>140</v>
      </c>
      <c r="B147" s="37">
        <f t="shared" si="10"/>
        <v>469.12022595224335</v>
      </c>
      <c r="C147" s="37">
        <f t="shared" si="14"/>
        <v>61091.57176955571</v>
      </c>
      <c r="D147" s="38">
        <f t="shared" si="11"/>
        <v>25.45482157064821</v>
      </c>
      <c r="E147" s="37">
        <f t="shared" si="12"/>
        <v>61117.026591126356</v>
      </c>
    </row>
    <row r="148" spans="1:5" x14ac:dyDescent="0.25">
      <c r="A148">
        <f t="shared" si="13"/>
        <v>141</v>
      </c>
      <c r="B148" s="37">
        <f t="shared" si="10"/>
        <v>469.12022595224335</v>
      </c>
      <c r="C148" s="37">
        <f t="shared" si="14"/>
        <v>61586.146817078596</v>
      </c>
      <c r="D148" s="38">
        <f t="shared" si="11"/>
        <v>25.660894507116083</v>
      </c>
      <c r="E148" s="37">
        <f t="shared" si="12"/>
        <v>61611.807711585709</v>
      </c>
    </row>
    <row r="149" spans="1:5" x14ac:dyDescent="0.25">
      <c r="A149">
        <f t="shared" si="13"/>
        <v>142</v>
      </c>
      <c r="B149" s="37">
        <f t="shared" ref="B149:B212" si="15">B137*(1+$I$5)</f>
        <v>469.12022595224335</v>
      </c>
      <c r="C149" s="37">
        <f t="shared" si="14"/>
        <v>62080.927937537956</v>
      </c>
      <c r="D149" s="38">
        <f t="shared" si="11"/>
        <v>25.867053307307483</v>
      </c>
      <c r="E149" s="37">
        <f t="shared" si="12"/>
        <v>62106.794990845265</v>
      </c>
    </row>
    <row r="150" spans="1:5" x14ac:dyDescent="0.25">
      <c r="A150">
        <f t="shared" si="13"/>
        <v>143</v>
      </c>
      <c r="B150" s="37">
        <f t="shared" si="15"/>
        <v>469.12022595224335</v>
      </c>
      <c r="C150" s="37">
        <f t="shared" si="14"/>
        <v>62575.915216797512</v>
      </c>
      <c r="D150" s="38">
        <f t="shared" si="11"/>
        <v>26.073298006998964</v>
      </c>
      <c r="E150" s="37">
        <f t="shared" si="12"/>
        <v>62601.988514804514</v>
      </c>
    </row>
    <row r="151" spans="1:5" x14ac:dyDescent="0.25">
      <c r="A151">
        <f t="shared" si="13"/>
        <v>144</v>
      </c>
      <c r="B151" s="37">
        <f t="shared" si="15"/>
        <v>469.12022595224335</v>
      </c>
      <c r="C151" s="37">
        <f t="shared" si="14"/>
        <v>63071.108740756754</v>
      </c>
      <c r="D151" s="38">
        <f t="shared" si="11"/>
        <v>26.279628641981983</v>
      </c>
      <c r="E151" s="37">
        <f t="shared" si="12"/>
        <v>63097.388369398737</v>
      </c>
    </row>
    <row r="152" spans="1:5" x14ac:dyDescent="0.25">
      <c r="A152">
        <f t="shared" si="13"/>
        <v>145</v>
      </c>
      <c r="B152" s="37">
        <f t="shared" si="15"/>
        <v>477.68085840068051</v>
      </c>
      <c r="C152" s="37">
        <f t="shared" si="14"/>
        <v>63575.069227799417</v>
      </c>
      <c r="D152" s="38">
        <f t="shared" si="11"/>
        <v>26.489612178249757</v>
      </c>
      <c r="E152" s="37">
        <f t="shared" si="12"/>
        <v>63601.558839977668</v>
      </c>
    </row>
    <row r="153" spans="1:5" x14ac:dyDescent="0.25">
      <c r="A153">
        <f t="shared" si="13"/>
        <v>146</v>
      </c>
      <c r="B153" s="37">
        <f t="shared" si="15"/>
        <v>477.68085840068051</v>
      </c>
      <c r="C153" s="37">
        <f t="shared" si="14"/>
        <v>64079.239698378347</v>
      </c>
      <c r="D153" s="38">
        <f t="shared" si="11"/>
        <v>26.699683207657646</v>
      </c>
      <c r="E153" s="37">
        <f t="shared" si="12"/>
        <v>64105.939381586002</v>
      </c>
    </row>
    <row r="154" spans="1:5" x14ac:dyDescent="0.25">
      <c r="A154">
        <f t="shared" si="13"/>
        <v>147</v>
      </c>
      <c r="B154" s="37">
        <f t="shared" si="15"/>
        <v>477.68085840068051</v>
      </c>
      <c r="C154" s="37">
        <f t="shared" si="14"/>
        <v>64583.620239986682</v>
      </c>
      <c r="D154" s="38">
        <f t="shared" si="11"/>
        <v>26.909841766661117</v>
      </c>
      <c r="E154" s="37">
        <f t="shared" si="12"/>
        <v>64610.530081753343</v>
      </c>
    </row>
    <row r="155" spans="1:5" x14ac:dyDescent="0.25">
      <c r="A155">
        <f t="shared" si="13"/>
        <v>148</v>
      </c>
      <c r="B155" s="37">
        <f t="shared" si="15"/>
        <v>477.68085840068051</v>
      </c>
      <c r="C155" s="37">
        <f t="shared" si="14"/>
        <v>65088.210940154022</v>
      </c>
      <c r="D155" s="38">
        <f t="shared" si="11"/>
        <v>27.120087891730844</v>
      </c>
      <c r="E155" s="37">
        <f t="shared" si="12"/>
        <v>65115.331028045752</v>
      </c>
    </row>
    <row r="156" spans="1:5" x14ac:dyDescent="0.25">
      <c r="A156">
        <f t="shared" si="13"/>
        <v>149</v>
      </c>
      <c r="B156" s="37">
        <f t="shared" si="15"/>
        <v>477.68085840068051</v>
      </c>
      <c r="C156" s="37">
        <f t="shared" si="14"/>
        <v>65593.011886446431</v>
      </c>
      <c r="D156" s="38">
        <f t="shared" si="11"/>
        <v>27.330421619352681</v>
      </c>
      <c r="E156" s="37">
        <f t="shared" si="12"/>
        <v>65620.342308065781</v>
      </c>
    </row>
    <row r="157" spans="1:5" x14ac:dyDescent="0.25">
      <c r="A157">
        <f t="shared" si="13"/>
        <v>150</v>
      </c>
      <c r="B157" s="37">
        <f t="shared" si="15"/>
        <v>477.68085840068051</v>
      </c>
      <c r="C157" s="37">
        <f t="shared" si="14"/>
        <v>66098.023166466461</v>
      </c>
      <c r="D157" s="38">
        <f t="shared" si="11"/>
        <v>27.540842986027695</v>
      </c>
      <c r="E157" s="37">
        <f t="shared" si="12"/>
        <v>66125.564009452486</v>
      </c>
    </row>
    <row r="158" spans="1:5" x14ac:dyDescent="0.25">
      <c r="A158">
        <f t="shared" si="13"/>
        <v>151</v>
      </c>
      <c r="B158" s="37">
        <f t="shared" si="15"/>
        <v>477.68085840068051</v>
      </c>
      <c r="C158" s="37">
        <f t="shared" si="14"/>
        <v>66603.244867853165</v>
      </c>
      <c r="D158" s="38">
        <f t="shared" si="11"/>
        <v>27.751352028272152</v>
      </c>
      <c r="E158" s="37">
        <f t="shared" si="12"/>
        <v>66630.996219881432</v>
      </c>
    </row>
    <row r="159" spans="1:5" x14ac:dyDescent="0.25">
      <c r="A159">
        <f t="shared" si="13"/>
        <v>152</v>
      </c>
      <c r="B159" s="37">
        <f t="shared" si="15"/>
        <v>477.68085840068051</v>
      </c>
      <c r="C159" s="37">
        <f t="shared" si="14"/>
        <v>67108.677078282111</v>
      </c>
      <c r="D159" s="38">
        <f t="shared" si="11"/>
        <v>27.961948782617544</v>
      </c>
      <c r="E159" s="37">
        <f t="shared" si="12"/>
        <v>67136.639027064724</v>
      </c>
    </row>
    <row r="160" spans="1:5" x14ac:dyDescent="0.25">
      <c r="A160">
        <f t="shared" si="13"/>
        <v>153</v>
      </c>
      <c r="B160" s="37">
        <f t="shared" si="15"/>
        <v>477.68085840068051</v>
      </c>
      <c r="C160" s="37">
        <f t="shared" si="14"/>
        <v>67614.319885465404</v>
      </c>
      <c r="D160" s="38">
        <f t="shared" si="11"/>
        <v>28.172633285610587</v>
      </c>
      <c r="E160" s="37">
        <f t="shared" si="12"/>
        <v>67642.492518751009</v>
      </c>
    </row>
    <row r="161" spans="1:5" x14ac:dyDescent="0.25">
      <c r="A161">
        <f t="shared" si="13"/>
        <v>154</v>
      </c>
      <c r="B161" s="37">
        <f t="shared" si="15"/>
        <v>477.68085840068051</v>
      </c>
      <c r="C161" s="37">
        <f t="shared" si="14"/>
        <v>68120.173377151688</v>
      </c>
      <c r="D161" s="38">
        <f t="shared" si="11"/>
        <v>28.383405573813203</v>
      </c>
      <c r="E161" s="37">
        <f t="shared" si="12"/>
        <v>68148.5567827255</v>
      </c>
    </row>
    <row r="162" spans="1:5" x14ac:dyDescent="0.25">
      <c r="A162">
        <f t="shared" si="13"/>
        <v>155</v>
      </c>
      <c r="B162" s="37">
        <f t="shared" si="15"/>
        <v>477.68085840068051</v>
      </c>
      <c r="C162" s="37">
        <f t="shared" si="14"/>
        <v>68626.237641126179</v>
      </c>
      <c r="D162" s="38">
        <f t="shared" si="11"/>
        <v>28.594265683802575</v>
      </c>
      <c r="E162" s="37">
        <f t="shared" si="12"/>
        <v>68654.831906809981</v>
      </c>
    </row>
    <row r="163" spans="1:5" x14ac:dyDescent="0.25">
      <c r="A163">
        <f t="shared" si="13"/>
        <v>156</v>
      </c>
      <c r="B163" s="37">
        <f t="shared" si="15"/>
        <v>477.68085840068051</v>
      </c>
      <c r="C163" s="37">
        <f t="shared" si="14"/>
        <v>69132.51276521066</v>
      </c>
      <c r="D163" s="38">
        <f t="shared" si="11"/>
        <v>28.805213652171108</v>
      </c>
      <c r="E163" s="37">
        <f t="shared" si="12"/>
        <v>69161.317978862833</v>
      </c>
    </row>
    <row r="164" spans="1:5" x14ac:dyDescent="0.25">
      <c r="A164">
        <f t="shared" si="13"/>
        <v>157</v>
      </c>
      <c r="B164" s="37">
        <f t="shared" si="15"/>
        <v>486.39770757963373</v>
      </c>
      <c r="C164" s="37">
        <f t="shared" si="14"/>
        <v>69647.715686442461</v>
      </c>
      <c r="D164" s="38">
        <f t="shared" si="11"/>
        <v>29.019881536017692</v>
      </c>
      <c r="E164" s="37">
        <f t="shared" si="12"/>
        <v>69676.735567978481</v>
      </c>
    </row>
    <row r="165" spans="1:5" x14ac:dyDescent="0.25">
      <c r="A165">
        <f t="shared" si="13"/>
        <v>158</v>
      </c>
      <c r="B165" s="37">
        <f t="shared" si="15"/>
        <v>486.39770757963373</v>
      </c>
      <c r="C165" s="37">
        <f t="shared" si="14"/>
        <v>70163.13327555811</v>
      </c>
      <c r="D165" s="38">
        <f t="shared" si="11"/>
        <v>29.234638864815878</v>
      </c>
      <c r="E165" s="37">
        <f t="shared" si="12"/>
        <v>70192.367914422925</v>
      </c>
    </row>
    <row r="166" spans="1:5" x14ac:dyDescent="0.25">
      <c r="A166">
        <f t="shared" si="13"/>
        <v>159</v>
      </c>
      <c r="B166" s="37">
        <f t="shared" si="15"/>
        <v>486.39770757963373</v>
      </c>
      <c r="C166" s="37">
        <f t="shared" si="14"/>
        <v>70678.765622002553</v>
      </c>
      <c r="D166" s="38">
        <f t="shared" si="11"/>
        <v>29.449485675834396</v>
      </c>
      <c r="E166" s="37">
        <f t="shared" si="12"/>
        <v>70708.215107678392</v>
      </c>
    </row>
    <row r="167" spans="1:5" x14ac:dyDescent="0.25">
      <c r="A167">
        <f t="shared" si="13"/>
        <v>160</v>
      </c>
      <c r="B167" s="37">
        <f t="shared" si="15"/>
        <v>486.39770757963373</v>
      </c>
      <c r="C167" s="37">
        <f t="shared" si="14"/>
        <v>71194.61281525802</v>
      </c>
      <c r="D167" s="38">
        <f t="shared" si="11"/>
        <v>29.664422006357508</v>
      </c>
      <c r="E167" s="37">
        <f t="shared" si="12"/>
        <v>71224.277237264381</v>
      </c>
    </row>
    <row r="168" spans="1:5" x14ac:dyDescent="0.25">
      <c r="A168">
        <f t="shared" si="13"/>
        <v>161</v>
      </c>
      <c r="B168" s="37">
        <f t="shared" si="15"/>
        <v>486.39770757963373</v>
      </c>
      <c r="C168" s="37">
        <f t="shared" si="14"/>
        <v>71710.67494484401</v>
      </c>
      <c r="D168" s="38">
        <f t="shared" si="11"/>
        <v>29.879447893685008</v>
      </c>
      <c r="E168" s="37">
        <f t="shared" si="12"/>
        <v>71740.5543927377</v>
      </c>
    </row>
    <row r="169" spans="1:5" x14ac:dyDescent="0.25">
      <c r="A169">
        <f t="shared" si="13"/>
        <v>162</v>
      </c>
      <c r="B169" s="37">
        <f t="shared" si="15"/>
        <v>486.39770757963373</v>
      </c>
      <c r="C169" s="37">
        <f t="shared" si="14"/>
        <v>72226.952100317329</v>
      </c>
      <c r="D169" s="38">
        <f t="shared" si="11"/>
        <v>30.094563375132221</v>
      </c>
      <c r="E169" s="37">
        <f t="shared" si="12"/>
        <v>72257.046663692454</v>
      </c>
    </row>
    <row r="170" spans="1:5" x14ac:dyDescent="0.25">
      <c r="A170">
        <f t="shared" si="13"/>
        <v>163</v>
      </c>
      <c r="B170" s="37">
        <f t="shared" si="15"/>
        <v>486.39770757963373</v>
      </c>
      <c r="C170" s="37">
        <f t="shared" si="14"/>
        <v>72743.444371272082</v>
      </c>
      <c r="D170" s="38">
        <f t="shared" si="11"/>
        <v>30.309768488030034</v>
      </c>
      <c r="E170" s="37">
        <f t="shared" si="12"/>
        <v>72773.754139760116</v>
      </c>
    </row>
    <row r="171" spans="1:5" x14ac:dyDescent="0.25">
      <c r="A171">
        <f t="shared" si="13"/>
        <v>164</v>
      </c>
      <c r="B171" s="37">
        <f t="shared" si="15"/>
        <v>486.39770757963373</v>
      </c>
      <c r="C171" s="37">
        <f t="shared" si="14"/>
        <v>73260.151847339745</v>
      </c>
      <c r="D171" s="38">
        <f t="shared" si="11"/>
        <v>30.525063269724896</v>
      </c>
      <c r="E171" s="37">
        <f t="shared" si="12"/>
        <v>73290.676910609473</v>
      </c>
    </row>
    <row r="172" spans="1:5" x14ac:dyDescent="0.25">
      <c r="A172">
        <f t="shared" si="13"/>
        <v>165</v>
      </c>
      <c r="B172" s="37">
        <f t="shared" si="15"/>
        <v>486.39770757963373</v>
      </c>
      <c r="C172" s="37">
        <f t="shared" si="14"/>
        <v>73777.074618189101</v>
      </c>
      <c r="D172" s="38">
        <f t="shared" si="11"/>
        <v>30.740447757578792</v>
      </c>
      <c r="E172" s="37">
        <f t="shared" si="12"/>
        <v>73807.815065946677</v>
      </c>
    </row>
    <row r="173" spans="1:5" x14ac:dyDescent="0.25">
      <c r="A173">
        <f t="shared" si="13"/>
        <v>166</v>
      </c>
      <c r="B173" s="37">
        <f t="shared" si="15"/>
        <v>486.39770757963373</v>
      </c>
      <c r="C173" s="37">
        <f t="shared" si="14"/>
        <v>74294.212773526306</v>
      </c>
      <c r="D173" s="38">
        <f t="shared" si="11"/>
        <v>30.955921988969294</v>
      </c>
      <c r="E173" s="37">
        <f t="shared" si="12"/>
        <v>74325.168695515269</v>
      </c>
    </row>
    <row r="174" spans="1:5" x14ac:dyDescent="0.25">
      <c r="A174">
        <f t="shared" si="13"/>
        <v>167</v>
      </c>
      <c r="B174" s="37">
        <f t="shared" si="15"/>
        <v>486.39770757963373</v>
      </c>
      <c r="C174" s="37">
        <f t="shared" si="14"/>
        <v>74811.566403094897</v>
      </c>
      <c r="D174" s="38">
        <f t="shared" si="11"/>
        <v>31.171486001289541</v>
      </c>
      <c r="E174" s="37">
        <f t="shared" si="12"/>
        <v>74842.737889096185</v>
      </c>
    </row>
    <row r="175" spans="1:5" x14ac:dyDescent="0.25">
      <c r="A175">
        <f t="shared" si="13"/>
        <v>168</v>
      </c>
      <c r="B175" s="37">
        <f t="shared" si="15"/>
        <v>486.39770757963373</v>
      </c>
      <c r="C175" s="37">
        <f t="shared" si="14"/>
        <v>75329.135596675813</v>
      </c>
      <c r="D175" s="38">
        <f t="shared" si="11"/>
        <v>31.387139831948257</v>
      </c>
      <c r="E175" s="37">
        <f t="shared" si="12"/>
        <v>75360.522736507759</v>
      </c>
    </row>
    <row r="176" spans="1:5" x14ac:dyDescent="0.25">
      <c r="A176">
        <f t="shared" si="13"/>
        <v>169</v>
      </c>
      <c r="B176" s="37">
        <f t="shared" si="15"/>
        <v>495.2736241741477</v>
      </c>
      <c r="C176" s="37">
        <f t="shared" si="14"/>
        <v>75855.79636068191</v>
      </c>
      <c r="D176" s="38">
        <f t="shared" si="11"/>
        <v>31.606581816950797</v>
      </c>
      <c r="E176" s="37">
        <f t="shared" si="12"/>
        <v>75887.402942498855</v>
      </c>
    </row>
    <row r="177" spans="1:5" x14ac:dyDescent="0.25">
      <c r="A177">
        <f t="shared" si="13"/>
        <v>170</v>
      </c>
      <c r="B177" s="37">
        <f t="shared" si="15"/>
        <v>495.2736241741477</v>
      </c>
      <c r="C177" s="37">
        <f t="shared" si="14"/>
        <v>76382.676566673006</v>
      </c>
      <c r="D177" s="38">
        <f t="shared" si="11"/>
        <v>31.826115236113754</v>
      </c>
      <c r="E177" s="37">
        <f t="shared" si="12"/>
        <v>76414.502681909114</v>
      </c>
    </row>
    <row r="178" spans="1:5" x14ac:dyDescent="0.25">
      <c r="A178">
        <f t="shared" si="13"/>
        <v>171</v>
      </c>
      <c r="B178" s="37">
        <f t="shared" si="15"/>
        <v>495.2736241741477</v>
      </c>
      <c r="C178" s="37">
        <f t="shared" si="14"/>
        <v>76909.776306083266</v>
      </c>
      <c r="D178" s="38">
        <f t="shared" si="11"/>
        <v>32.045740127534692</v>
      </c>
      <c r="E178" s="37">
        <f t="shared" si="12"/>
        <v>76941.8220462108</v>
      </c>
    </row>
    <row r="179" spans="1:5" x14ac:dyDescent="0.25">
      <c r="A179">
        <f t="shared" si="13"/>
        <v>172</v>
      </c>
      <c r="B179" s="37">
        <f t="shared" si="15"/>
        <v>495.2736241741477</v>
      </c>
      <c r="C179" s="37">
        <f t="shared" si="14"/>
        <v>77437.095670384952</v>
      </c>
      <c r="D179" s="38">
        <f t="shared" si="11"/>
        <v>32.265456529327061</v>
      </c>
      <c r="E179" s="37">
        <f t="shared" si="12"/>
        <v>77469.361126914286</v>
      </c>
    </row>
    <row r="180" spans="1:5" x14ac:dyDescent="0.25">
      <c r="A180">
        <f t="shared" si="13"/>
        <v>173</v>
      </c>
      <c r="B180" s="37">
        <f t="shared" si="15"/>
        <v>495.2736241741477</v>
      </c>
      <c r="C180" s="37">
        <f t="shared" si="14"/>
        <v>77964.634751088437</v>
      </c>
      <c r="D180" s="38">
        <f t="shared" si="11"/>
        <v>32.485264479620184</v>
      </c>
      <c r="E180" s="37">
        <f t="shared" si="12"/>
        <v>77997.120015568056</v>
      </c>
    </row>
    <row r="181" spans="1:5" x14ac:dyDescent="0.25">
      <c r="A181">
        <f t="shared" si="13"/>
        <v>174</v>
      </c>
      <c r="B181" s="37">
        <f t="shared" si="15"/>
        <v>495.2736241741477</v>
      </c>
      <c r="C181" s="37">
        <f t="shared" si="14"/>
        <v>78492.393639742208</v>
      </c>
      <c r="D181" s="38">
        <f t="shared" si="11"/>
        <v>32.705164016559252</v>
      </c>
      <c r="E181" s="37">
        <f t="shared" si="12"/>
        <v>78525.098803758767</v>
      </c>
    </row>
    <row r="182" spans="1:5" x14ac:dyDescent="0.25">
      <c r="A182">
        <f t="shared" si="13"/>
        <v>175</v>
      </c>
      <c r="B182" s="37">
        <f t="shared" si="15"/>
        <v>495.2736241741477</v>
      </c>
      <c r="C182" s="37">
        <f t="shared" si="14"/>
        <v>79020.372427932918</v>
      </c>
      <c r="D182" s="38">
        <f t="shared" si="11"/>
        <v>32.925155178305381</v>
      </c>
      <c r="E182" s="37">
        <f t="shared" si="12"/>
        <v>79053.297583111227</v>
      </c>
    </row>
    <row r="183" spans="1:5" x14ac:dyDescent="0.25">
      <c r="A183">
        <f t="shared" si="13"/>
        <v>176</v>
      </c>
      <c r="B183" s="37">
        <f t="shared" si="15"/>
        <v>495.2736241741477</v>
      </c>
      <c r="C183" s="37">
        <f t="shared" si="14"/>
        <v>79548.571207285378</v>
      </c>
      <c r="D183" s="38">
        <f t="shared" si="11"/>
        <v>33.14523800303558</v>
      </c>
      <c r="E183" s="37">
        <f t="shared" si="12"/>
        <v>79581.716445288417</v>
      </c>
    </row>
    <row r="184" spans="1:5" x14ac:dyDescent="0.25">
      <c r="A184">
        <f t="shared" si="13"/>
        <v>177</v>
      </c>
      <c r="B184" s="37">
        <f t="shared" si="15"/>
        <v>495.2736241741477</v>
      </c>
      <c r="C184" s="37">
        <f t="shared" si="14"/>
        <v>80076.990069462568</v>
      </c>
      <c r="D184" s="38">
        <f t="shared" si="11"/>
        <v>33.365412528942734</v>
      </c>
      <c r="E184" s="37">
        <f t="shared" si="12"/>
        <v>80110.355481991515</v>
      </c>
    </row>
    <row r="185" spans="1:5" x14ac:dyDescent="0.25">
      <c r="A185">
        <f t="shared" si="13"/>
        <v>178</v>
      </c>
      <c r="B185" s="37">
        <f t="shared" si="15"/>
        <v>495.2736241741477</v>
      </c>
      <c r="C185" s="37">
        <f t="shared" si="14"/>
        <v>80605.629106165667</v>
      </c>
      <c r="D185" s="38">
        <f t="shared" si="11"/>
        <v>33.585678794235697</v>
      </c>
      <c r="E185" s="37">
        <f t="shared" si="12"/>
        <v>80639.214784959899</v>
      </c>
    </row>
    <row r="186" spans="1:5" x14ac:dyDescent="0.25">
      <c r="A186">
        <f t="shared" si="13"/>
        <v>179</v>
      </c>
      <c r="B186" s="37">
        <f t="shared" si="15"/>
        <v>495.2736241741477</v>
      </c>
      <c r="C186" s="37">
        <f t="shared" si="14"/>
        <v>81134.48840913405</v>
      </c>
      <c r="D186" s="38">
        <f t="shared" si="11"/>
        <v>33.806036837139189</v>
      </c>
      <c r="E186" s="37">
        <f t="shared" si="12"/>
        <v>81168.294445971187</v>
      </c>
    </row>
    <row r="187" spans="1:5" x14ac:dyDescent="0.25">
      <c r="A187">
        <f t="shared" si="13"/>
        <v>180</v>
      </c>
      <c r="B187" s="37">
        <f t="shared" si="15"/>
        <v>495.2736241741477</v>
      </c>
      <c r="C187" s="37">
        <f t="shared" si="14"/>
        <v>81663.568070145338</v>
      </c>
      <c r="D187" s="38">
        <f t="shared" si="11"/>
        <v>34.026486695893894</v>
      </c>
      <c r="E187" s="37">
        <f t="shared" si="12"/>
        <v>81697.594556841228</v>
      </c>
    </row>
    <row r="188" spans="1:5" x14ac:dyDescent="0.25">
      <c r="A188">
        <f t="shared" si="13"/>
        <v>181</v>
      </c>
      <c r="B188" s="37">
        <f t="shared" si="15"/>
        <v>504.31151088933677</v>
      </c>
      <c r="C188" s="37">
        <f t="shared" si="14"/>
        <v>82201.906067730568</v>
      </c>
      <c r="D188" s="38">
        <f t="shared" si="11"/>
        <v>34.250794194887739</v>
      </c>
      <c r="E188" s="37">
        <f t="shared" si="12"/>
        <v>82236.156861925454</v>
      </c>
    </row>
    <row r="189" spans="1:5" x14ac:dyDescent="0.25">
      <c r="A189">
        <f t="shared" si="13"/>
        <v>182</v>
      </c>
      <c r="B189" s="37">
        <f t="shared" si="15"/>
        <v>504.31151088933677</v>
      </c>
      <c r="C189" s="37">
        <f t="shared" si="14"/>
        <v>82740.468372814794</v>
      </c>
      <c r="D189" s="38">
        <f t="shared" si="11"/>
        <v>34.475195155339499</v>
      </c>
      <c r="E189" s="37">
        <f t="shared" si="12"/>
        <v>82774.943567970127</v>
      </c>
    </row>
    <row r="190" spans="1:5" x14ac:dyDescent="0.25">
      <c r="A190">
        <f t="shared" si="13"/>
        <v>183</v>
      </c>
      <c r="B190" s="37">
        <f t="shared" si="15"/>
        <v>504.31151088933677</v>
      </c>
      <c r="C190" s="37">
        <f t="shared" si="14"/>
        <v>83279.255078859467</v>
      </c>
      <c r="D190" s="38">
        <f t="shared" si="11"/>
        <v>34.699689616191442</v>
      </c>
      <c r="E190" s="37">
        <f t="shared" si="12"/>
        <v>83313.954768475654</v>
      </c>
    </row>
    <row r="191" spans="1:5" x14ac:dyDescent="0.25">
      <c r="A191">
        <f t="shared" si="13"/>
        <v>184</v>
      </c>
      <c r="B191" s="37">
        <f t="shared" si="15"/>
        <v>504.31151088933677</v>
      </c>
      <c r="C191" s="37">
        <f t="shared" si="14"/>
        <v>83818.266279364994</v>
      </c>
      <c r="D191" s="38">
        <f t="shared" si="11"/>
        <v>34.92427761640208</v>
      </c>
      <c r="E191" s="37">
        <f t="shared" si="12"/>
        <v>83853.190556981397</v>
      </c>
    </row>
    <row r="192" spans="1:5" x14ac:dyDescent="0.25">
      <c r="A192">
        <f t="shared" si="13"/>
        <v>185</v>
      </c>
      <c r="B192" s="37">
        <f t="shared" si="15"/>
        <v>504.31151088933677</v>
      </c>
      <c r="C192" s="37">
        <f t="shared" si="14"/>
        <v>84357.502067870737</v>
      </c>
      <c r="D192" s="38">
        <f t="shared" si="11"/>
        <v>35.148959194946137</v>
      </c>
      <c r="E192" s="37">
        <f t="shared" si="12"/>
        <v>84392.651027065687</v>
      </c>
    </row>
    <row r="193" spans="1:5" x14ac:dyDescent="0.25">
      <c r="A193">
        <f t="shared" si="13"/>
        <v>186</v>
      </c>
      <c r="B193" s="37">
        <f t="shared" si="15"/>
        <v>504.31151088933677</v>
      </c>
      <c r="C193" s="37">
        <f t="shared" si="14"/>
        <v>84896.962537955027</v>
      </c>
      <c r="D193" s="38">
        <f t="shared" si="11"/>
        <v>35.373734390814597</v>
      </c>
      <c r="E193" s="37">
        <f t="shared" si="12"/>
        <v>84932.336272345841</v>
      </c>
    </row>
    <row r="194" spans="1:5" x14ac:dyDescent="0.25">
      <c r="A194">
        <f t="shared" si="13"/>
        <v>187</v>
      </c>
      <c r="B194" s="37">
        <f t="shared" si="15"/>
        <v>504.31151088933677</v>
      </c>
      <c r="C194" s="37">
        <f t="shared" si="14"/>
        <v>85436.647783235181</v>
      </c>
      <c r="D194" s="38">
        <f t="shared" si="11"/>
        <v>35.598603243014658</v>
      </c>
      <c r="E194" s="37">
        <f t="shared" si="12"/>
        <v>85472.246386478189</v>
      </c>
    </row>
    <row r="195" spans="1:5" x14ac:dyDescent="0.25">
      <c r="A195">
        <f t="shared" si="13"/>
        <v>188</v>
      </c>
      <c r="B195" s="37">
        <f t="shared" si="15"/>
        <v>504.31151088933677</v>
      </c>
      <c r="C195" s="37">
        <f t="shared" si="14"/>
        <v>85976.557897367529</v>
      </c>
      <c r="D195" s="38">
        <f t="shared" si="11"/>
        <v>35.823565790569809</v>
      </c>
      <c r="E195" s="37">
        <f t="shared" si="12"/>
        <v>86012.381463158104</v>
      </c>
    </row>
    <row r="196" spans="1:5" x14ac:dyDescent="0.25">
      <c r="A196">
        <f t="shared" si="13"/>
        <v>189</v>
      </c>
      <c r="B196" s="37">
        <f t="shared" si="15"/>
        <v>504.31151088933677</v>
      </c>
      <c r="C196" s="37">
        <f t="shared" si="14"/>
        <v>86516.692974047444</v>
      </c>
      <c r="D196" s="38">
        <f t="shared" si="11"/>
        <v>36.04862207251977</v>
      </c>
      <c r="E196" s="37">
        <f t="shared" si="12"/>
        <v>86552.741596119959</v>
      </c>
    </row>
    <row r="197" spans="1:5" x14ac:dyDescent="0.25">
      <c r="A197">
        <f t="shared" si="13"/>
        <v>190</v>
      </c>
      <c r="B197" s="37">
        <f t="shared" si="15"/>
        <v>504.31151088933677</v>
      </c>
      <c r="C197" s="37">
        <f t="shared" si="14"/>
        <v>87057.053107009298</v>
      </c>
      <c r="D197" s="38">
        <f t="shared" si="11"/>
        <v>36.273772127920545</v>
      </c>
      <c r="E197" s="37">
        <f t="shared" si="12"/>
        <v>87093.326879137225</v>
      </c>
    </row>
    <row r="198" spans="1:5" x14ac:dyDescent="0.25">
      <c r="A198">
        <f t="shared" si="13"/>
        <v>191</v>
      </c>
      <c r="B198" s="37">
        <f t="shared" si="15"/>
        <v>504.31151088933677</v>
      </c>
      <c r="C198" s="37">
        <f t="shared" si="14"/>
        <v>87597.638390026565</v>
      </c>
      <c r="D198" s="38">
        <f t="shared" si="11"/>
        <v>36.499015995844402</v>
      </c>
      <c r="E198" s="37">
        <f t="shared" si="12"/>
        <v>87634.137406022404</v>
      </c>
    </row>
    <row r="199" spans="1:5" x14ac:dyDescent="0.25">
      <c r="A199">
        <f t="shared" si="13"/>
        <v>192</v>
      </c>
      <c r="B199" s="37">
        <f t="shared" si="15"/>
        <v>504.31151088933677</v>
      </c>
      <c r="C199" s="37">
        <f t="shared" si="14"/>
        <v>88138.448916911744</v>
      </c>
      <c r="D199" s="38">
        <f t="shared" si="11"/>
        <v>36.724353715379898</v>
      </c>
      <c r="E199" s="37">
        <f t="shared" si="12"/>
        <v>88175.173270627129</v>
      </c>
    </row>
    <row r="200" spans="1:5" x14ac:dyDescent="0.25">
      <c r="A200">
        <f t="shared" si="13"/>
        <v>193</v>
      </c>
      <c r="B200" s="37">
        <f t="shared" si="15"/>
        <v>513.51432339966141</v>
      </c>
      <c r="C200" s="37">
        <f t="shared" si="14"/>
        <v>88688.687594026793</v>
      </c>
      <c r="D200" s="38">
        <f t="shared" ref="D200:D263" si="16">C200*$F$5/12</f>
        <v>36.953619830844495</v>
      </c>
      <c r="E200" s="37">
        <f t="shared" si="12"/>
        <v>88725.641213857642</v>
      </c>
    </row>
    <row r="201" spans="1:5" x14ac:dyDescent="0.25">
      <c r="A201">
        <f t="shared" si="13"/>
        <v>194</v>
      </c>
      <c r="B201" s="37">
        <f t="shared" si="15"/>
        <v>513.51432339966141</v>
      </c>
      <c r="C201" s="37">
        <f t="shared" si="14"/>
        <v>89239.155537257306</v>
      </c>
      <c r="D201" s="38">
        <f t="shared" si="16"/>
        <v>37.182981473857211</v>
      </c>
      <c r="E201" s="37">
        <f t="shared" ref="E201:E264" si="17">C201+D201</f>
        <v>89276.338518731165</v>
      </c>
    </row>
    <row r="202" spans="1:5" x14ac:dyDescent="0.25">
      <c r="A202">
        <f t="shared" ref="A202:A265" si="18">A201+1</f>
        <v>195</v>
      </c>
      <c r="B202" s="37">
        <f t="shared" si="15"/>
        <v>513.51432339966141</v>
      </c>
      <c r="C202" s="37">
        <f t="shared" ref="C202:C265" si="19">E201+B202</f>
        <v>89789.852842130829</v>
      </c>
      <c r="D202" s="38">
        <f t="shared" si="16"/>
        <v>37.412438684221179</v>
      </c>
      <c r="E202" s="37">
        <f t="shared" si="17"/>
        <v>89827.265280815045</v>
      </c>
    </row>
    <row r="203" spans="1:5" x14ac:dyDescent="0.25">
      <c r="A203">
        <f t="shared" si="18"/>
        <v>196</v>
      </c>
      <c r="B203" s="37">
        <f t="shared" si="15"/>
        <v>513.51432339966141</v>
      </c>
      <c r="C203" s="37">
        <f t="shared" si="19"/>
        <v>90340.779604214709</v>
      </c>
      <c r="D203" s="38">
        <f t="shared" si="16"/>
        <v>37.641991501756131</v>
      </c>
      <c r="E203" s="37">
        <f t="shared" si="17"/>
        <v>90378.421595716471</v>
      </c>
    </row>
    <row r="204" spans="1:5" x14ac:dyDescent="0.25">
      <c r="A204">
        <f t="shared" si="18"/>
        <v>197</v>
      </c>
      <c r="B204" s="37">
        <f t="shared" si="15"/>
        <v>513.51432339966141</v>
      </c>
      <c r="C204" s="37">
        <f t="shared" si="19"/>
        <v>90891.935919116135</v>
      </c>
      <c r="D204" s="38">
        <f t="shared" si="16"/>
        <v>37.871639966298389</v>
      </c>
      <c r="E204" s="37">
        <f t="shared" si="17"/>
        <v>90929.80755908243</v>
      </c>
    </row>
    <row r="205" spans="1:5" x14ac:dyDescent="0.25">
      <c r="A205">
        <f t="shared" si="18"/>
        <v>198</v>
      </c>
      <c r="B205" s="37">
        <f t="shared" si="15"/>
        <v>513.51432339966141</v>
      </c>
      <c r="C205" s="37">
        <f t="shared" si="19"/>
        <v>91443.321882482094</v>
      </c>
      <c r="D205" s="38">
        <f t="shared" si="16"/>
        <v>38.101384117700874</v>
      </c>
      <c r="E205" s="37">
        <f t="shared" si="17"/>
        <v>91481.423266599799</v>
      </c>
    </row>
    <row r="206" spans="1:5" x14ac:dyDescent="0.25">
      <c r="A206">
        <f t="shared" si="18"/>
        <v>199</v>
      </c>
      <c r="B206" s="37">
        <f t="shared" si="15"/>
        <v>513.51432339966141</v>
      </c>
      <c r="C206" s="37">
        <f t="shared" si="19"/>
        <v>91994.937589999463</v>
      </c>
      <c r="D206" s="38">
        <f t="shared" si="16"/>
        <v>38.331223995833106</v>
      </c>
      <c r="E206" s="37">
        <f t="shared" si="17"/>
        <v>92033.268813995295</v>
      </c>
    </row>
    <row r="207" spans="1:5" x14ac:dyDescent="0.25">
      <c r="A207">
        <f t="shared" si="18"/>
        <v>200</v>
      </c>
      <c r="B207" s="37">
        <f t="shared" si="15"/>
        <v>513.51432339966141</v>
      </c>
      <c r="C207" s="37">
        <f t="shared" si="19"/>
        <v>92546.783137394959</v>
      </c>
      <c r="D207" s="38">
        <f t="shared" si="16"/>
        <v>38.561159640581231</v>
      </c>
      <c r="E207" s="37">
        <f t="shared" si="17"/>
        <v>92585.344297035539</v>
      </c>
    </row>
    <row r="208" spans="1:5" x14ac:dyDescent="0.25">
      <c r="A208">
        <f t="shared" si="18"/>
        <v>201</v>
      </c>
      <c r="B208" s="37">
        <f t="shared" si="15"/>
        <v>513.51432339966141</v>
      </c>
      <c r="C208" s="37">
        <f t="shared" si="19"/>
        <v>93098.858620435203</v>
      </c>
      <c r="D208" s="38">
        <f t="shared" si="16"/>
        <v>38.791191091847999</v>
      </c>
      <c r="E208" s="37">
        <f t="shared" si="17"/>
        <v>93137.649811527051</v>
      </c>
    </row>
    <row r="209" spans="1:5" x14ac:dyDescent="0.25">
      <c r="A209">
        <f t="shared" si="18"/>
        <v>202</v>
      </c>
      <c r="B209" s="37">
        <f t="shared" si="15"/>
        <v>513.51432339966141</v>
      </c>
      <c r="C209" s="37">
        <f t="shared" si="19"/>
        <v>93651.164134926716</v>
      </c>
      <c r="D209" s="38">
        <f t="shared" si="16"/>
        <v>39.021318389552796</v>
      </c>
      <c r="E209" s="37">
        <f t="shared" si="17"/>
        <v>93690.18545331627</v>
      </c>
    </row>
    <row r="210" spans="1:5" x14ac:dyDescent="0.25">
      <c r="A210">
        <f t="shared" si="18"/>
        <v>203</v>
      </c>
      <c r="B210" s="37">
        <f t="shared" si="15"/>
        <v>513.51432339966141</v>
      </c>
      <c r="C210" s="37">
        <f t="shared" si="19"/>
        <v>94203.699776715934</v>
      </c>
      <c r="D210" s="38">
        <f t="shared" si="16"/>
        <v>39.251541573631641</v>
      </c>
      <c r="E210" s="37">
        <f t="shared" si="17"/>
        <v>94242.951318289561</v>
      </c>
    </row>
    <row r="211" spans="1:5" x14ac:dyDescent="0.25">
      <c r="A211">
        <f t="shared" si="18"/>
        <v>204</v>
      </c>
      <c r="B211" s="37">
        <f t="shared" si="15"/>
        <v>513.51432339966141</v>
      </c>
      <c r="C211" s="37">
        <f t="shared" si="19"/>
        <v>94756.465641689225</v>
      </c>
      <c r="D211" s="38">
        <f t="shared" si="16"/>
        <v>39.48186068403718</v>
      </c>
      <c r="E211" s="37">
        <f t="shared" si="17"/>
        <v>94795.947502373267</v>
      </c>
    </row>
    <row r="212" spans="1:5" x14ac:dyDescent="0.25">
      <c r="A212">
        <f t="shared" si="18"/>
        <v>205</v>
      </c>
      <c r="B212" s="37">
        <f t="shared" si="15"/>
        <v>522.88507131552706</v>
      </c>
      <c r="C212" s="37">
        <f t="shared" si="19"/>
        <v>95318.832573688793</v>
      </c>
      <c r="D212" s="38">
        <f t="shared" si="16"/>
        <v>39.716180239036994</v>
      </c>
      <c r="E212" s="37">
        <f t="shared" si="17"/>
        <v>95358.548753927826</v>
      </c>
    </row>
    <row r="213" spans="1:5" x14ac:dyDescent="0.25">
      <c r="A213">
        <f t="shared" si="18"/>
        <v>206</v>
      </c>
      <c r="B213" s="37">
        <f t="shared" ref="B213:B276" si="20">B201*(1+$I$5)</f>
        <v>522.88507131552706</v>
      </c>
      <c r="C213" s="37">
        <f t="shared" si="19"/>
        <v>95881.433825243352</v>
      </c>
      <c r="D213" s="38">
        <f t="shared" si="16"/>
        <v>39.950597427184732</v>
      </c>
      <c r="E213" s="37">
        <f t="shared" si="17"/>
        <v>95921.384422670541</v>
      </c>
    </row>
    <row r="214" spans="1:5" x14ac:dyDescent="0.25">
      <c r="A214">
        <f t="shared" si="18"/>
        <v>207</v>
      </c>
      <c r="B214" s="37">
        <f t="shared" si="20"/>
        <v>522.88507131552706</v>
      </c>
      <c r="C214" s="37">
        <f t="shared" si="19"/>
        <v>96444.269493986067</v>
      </c>
      <c r="D214" s="38">
        <f t="shared" si="16"/>
        <v>40.185112289160863</v>
      </c>
      <c r="E214" s="37">
        <f t="shared" si="17"/>
        <v>96484.454606275234</v>
      </c>
    </row>
    <row r="215" spans="1:5" x14ac:dyDescent="0.25">
      <c r="A215">
        <f t="shared" si="18"/>
        <v>208</v>
      </c>
      <c r="B215" s="37">
        <f t="shared" si="20"/>
        <v>522.88507131552706</v>
      </c>
      <c r="C215" s="37">
        <f t="shared" si="19"/>
        <v>97007.33967759076</v>
      </c>
      <c r="D215" s="38">
        <f t="shared" si="16"/>
        <v>40.419724865662822</v>
      </c>
      <c r="E215" s="37">
        <f t="shared" si="17"/>
        <v>97047.759402456417</v>
      </c>
    </row>
    <row r="216" spans="1:5" x14ac:dyDescent="0.25">
      <c r="A216">
        <f t="shared" si="18"/>
        <v>209</v>
      </c>
      <c r="B216" s="37">
        <f t="shared" si="20"/>
        <v>522.88507131552706</v>
      </c>
      <c r="C216" s="37">
        <f t="shared" si="19"/>
        <v>97570.644473771943</v>
      </c>
      <c r="D216" s="38">
        <f t="shared" si="16"/>
        <v>40.654435197404979</v>
      </c>
      <c r="E216" s="37">
        <f t="shared" si="17"/>
        <v>97611.298908969344</v>
      </c>
    </row>
    <row r="217" spans="1:5" x14ac:dyDescent="0.25">
      <c r="A217">
        <f t="shared" si="18"/>
        <v>210</v>
      </c>
      <c r="B217" s="37">
        <f t="shared" si="20"/>
        <v>522.88507131552706</v>
      </c>
      <c r="C217" s="37">
        <f t="shared" si="19"/>
        <v>98134.18398028487</v>
      </c>
      <c r="D217" s="38">
        <f t="shared" si="16"/>
        <v>40.889243325118699</v>
      </c>
      <c r="E217" s="37">
        <f t="shared" si="17"/>
        <v>98175.073223609987</v>
      </c>
    </row>
    <row r="218" spans="1:5" x14ac:dyDescent="0.25">
      <c r="A218">
        <f t="shared" si="18"/>
        <v>211</v>
      </c>
      <c r="B218" s="37">
        <f t="shared" si="20"/>
        <v>522.88507131552706</v>
      </c>
      <c r="C218" s="37">
        <f t="shared" si="19"/>
        <v>98697.958294925513</v>
      </c>
      <c r="D218" s="38">
        <f t="shared" si="16"/>
        <v>41.1241492895523</v>
      </c>
      <c r="E218" s="37">
        <f t="shared" si="17"/>
        <v>98739.082444215062</v>
      </c>
    </row>
    <row r="219" spans="1:5" x14ac:dyDescent="0.25">
      <c r="A219">
        <f t="shared" si="18"/>
        <v>212</v>
      </c>
      <c r="B219" s="37">
        <f t="shared" si="20"/>
        <v>522.88507131552706</v>
      </c>
      <c r="C219" s="37">
        <f t="shared" si="19"/>
        <v>99261.967515530589</v>
      </c>
      <c r="D219" s="38">
        <f t="shared" si="16"/>
        <v>41.359153131471082</v>
      </c>
      <c r="E219" s="37">
        <f t="shared" si="17"/>
        <v>99303.326668662063</v>
      </c>
    </row>
    <row r="220" spans="1:5" x14ac:dyDescent="0.25">
      <c r="A220">
        <f t="shared" si="18"/>
        <v>213</v>
      </c>
      <c r="B220" s="37">
        <f t="shared" si="20"/>
        <v>522.88507131552706</v>
      </c>
      <c r="C220" s="37">
        <f t="shared" si="19"/>
        <v>99826.211739977589</v>
      </c>
      <c r="D220" s="38">
        <f t="shared" si="16"/>
        <v>41.594254891657329</v>
      </c>
      <c r="E220" s="37">
        <f t="shared" si="17"/>
        <v>99867.805994869239</v>
      </c>
    </row>
    <row r="221" spans="1:5" x14ac:dyDescent="0.25">
      <c r="A221">
        <f t="shared" si="18"/>
        <v>214</v>
      </c>
      <c r="B221" s="37">
        <f t="shared" si="20"/>
        <v>522.88507131552706</v>
      </c>
      <c r="C221" s="37">
        <f t="shared" si="19"/>
        <v>100390.69106618477</v>
      </c>
      <c r="D221" s="38">
        <f t="shared" si="16"/>
        <v>41.829454610910318</v>
      </c>
      <c r="E221" s="37">
        <f t="shared" si="17"/>
        <v>100432.52052079568</v>
      </c>
    </row>
    <row r="222" spans="1:5" x14ac:dyDescent="0.25">
      <c r="A222">
        <f t="shared" si="18"/>
        <v>215</v>
      </c>
      <c r="B222" s="37">
        <f t="shared" si="20"/>
        <v>522.88507131552706</v>
      </c>
      <c r="C222" s="37">
        <f t="shared" si="19"/>
        <v>100955.4055921112</v>
      </c>
      <c r="D222" s="38">
        <f t="shared" si="16"/>
        <v>42.064752330046339</v>
      </c>
      <c r="E222" s="37">
        <f t="shared" si="17"/>
        <v>100997.47034444124</v>
      </c>
    </row>
    <row r="223" spans="1:5" x14ac:dyDescent="0.25">
      <c r="A223">
        <f t="shared" si="18"/>
        <v>216</v>
      </c>
      <c r="B223" s="37">
        <f t="shared" si="20"/>
        <v>522.88507131552706</v>
      </c>
      <c r="C223" s="37">
        <f t="shared" si="19"/>
        <v>101520.35541575677</v>
      </c>
      <c r="D223" s="38">
        <f t="shared" si="16"/>
        <v>42.300148089898656</v>
      </c>
      <c r="E223" s="37">
        <f t="shared" si="17"/>
        <v>101562.65556384667</v>
      </c>
    </row>
    <row r="224" spans="1:5" x14ac:dyDescent="0.25">
      <c r="A224">
        <f t="shared" si="18"/>
        <v>217</v>
      </c>
      <c r="B224" s="37">
        <f t="shared" si="20"/>
        <v>532.42681916752178</v>
      </c>
      <c r="C224" s="37">
        <f t="shared" si="19"/>
        <v>102095.08238301419</v>
      </c>
      <c r="D224" s="38">
        <f t="shared" si="16"/>
        <v>42.539617659589247</v>
      </c>
      <c r="E224" s="37">
        <f t="shared" si="17"/>
        <v>102137.62200067377</v>
      </c>
    </row>
    <row r="225" spans="1:5" x14ac:dyDescent="0.25">
      <c r="A225">
        <f t="shared" si="18"/>
        <v>218</v>
      </c>
      <c r="B225" s="37">
        <f t="shared" si="20"/>
        <v>532.42681916752178</v>
      </c>
      <c r="C225" s="37">
        <f t="shared" si="19"/>
        <v>102670.04881984129</v>
      </c>
      <c r="D225" s="38">
        <f t="shared" si="16"/>
        <v>42.779187008267208</v>
      </c>
      <c r="E225" s="37">
        <f t="shared" si="17"/>
        <v>102712.82800684957</v>
      </c>
    </row>
    <row r="226" spans="1:5" x14ac:dyDescent="0.25">
      <c r="A226">
        <f t="shared" si="18"/>
        <v>219</v>
      </c>
      <c r="B226" s="37">
        <f t="shared" si="20"/>
        <v>532.42681916752178</v>
      </c>
      <c r="C226" s="37">
        <f t="shared" si="19"/>
        <v>103245.25482601709</v>
      </c>
      <c r="D226" s="38">
        <f t="shared" si="16"/>
        <v>43.018856177507125</v>
      </c>
      <c r="E226" s="37">
        <f t="shared" si="17"/>
        <v>103288.2736821946</v>
      </c>
    </row>
    <row r="227" spans="1:5" x14ac:dyDescent="0.25">
      <c r="A227">
        <f t="shared" si="18"/>
        <v>220</v>
      </c>
      <c r="B227" s="37">
        <f t="shared" si="20"/>
        <v>532.42681916752178</v>
      </c>
      <c r="C227" s="37">
        <f t="shared" si="19"/>
        <v>103820.70050136212</v>
      </c>
      <c r="D227" s="38">
        <f t="shared" si="16"/>
        <v>43.258625208900888</v>
      </c>
      <c r="E227" s="37">
        <f t="shared" si="17"/>
        <v>103863.95912657102</v>
      </c>
    </row>
    <row r="228" spans="1:5" x14ac:dyDescent="0.25">
      <c r="A228">
        <f t="shared" si="18"/>
        <v>221</v>
      </c>
      <c r="B228" s="37">
        <f t="shared" si="20"/>
        <v>532.42681916752178</v>
      </c>
      <c r="C228" s="37">
        <f t="shared" si="19"/>
        <v>104396.38594573854</v>
      </c>
      <c r="D228" s="38">
        <f t="shared" si="16"/>
        <v>43.49849414405773</v>
      </c>
      <c r="E228" s="37">
        <f t="shared" si="17"/>
        <v>104439.8844398826</v>
      </c>
    </row>
    <row r="229" spans="1:5" x14ac:dyDescent="0.25">
      <c r="A229">
        <f t="shared" si="18"/>
        <v>222</v>
      </c>
      <c r="B229" s="37">
        <f t="shared" si="20"/>
        <v>532.42681916752178</v>
      </c>
      <c r="C229" s="37">
        <f t="shared" si="19"/>
        <v>104972.31125905013</v>
      </c>
      <c r="D229" s="38">
        <f t="shared" si="16"/>
        <v>43.738463024604222</v>
      </c>
      <c r="E229" s="37">
        <f t="shared" si="17"/>
        <v>105016.04972207473</v>
      </c>
    </row>
    <row r="230" spans="1:5" x14ac:dyDescent="0.25">
      <c r="A230">
        <f t="shared" si="18"/>
        <v>223</v>
      </c>
      <c r="B230" s="37">
        <f t="shared" si="20"/>
        <v>532.42681916752178</v>
      </c>
      <c r="C230" s="37">
        <f t="shared" si="19"/>
        <v>105548.47654124226</v>
      </c>
      <c r="D230" s="38">
        <f t="shared" si="16"/>
        <v>43.978531892184272</v>
      </c>
      <c r="E230" s="37">
        <f t="shared" si="17"/>
        <v>105592.45507313444</v>
      </c>
    </row>
    <row r="231" spans="1:5" x14ac:dyDescent="0.25">
      <c r="A231">
        <f t="shared" si="18"/>
        <v>224</v>
      </c>
      <c r="B231" s="37">
        <f t="shared" si="20"/>
        <v>532.42681916752178</v>
      </c>
      <c r="C231" s="37">
        <f t="shared" si="19"/>
        <v>106124.88189230196</v>
      </c>
      <c r="D231" s="38">
        <f t="shared" si="16"/>
        <v>44.218700788459152</v>
      </c>
      <c r="E231" s="37">
        <f t="shared" si="17"/>
        <v>106169.10059309042</v>
      </c>
    </row>
    <row r="232" spans="1:5" x14ac:dyDescent="0.25">
      <c r="A232">
        <f t="shared" si="18"/>
        <v>225</v>
      </c>
      <c r="B232" s="37">
        <f t="shared" si="20"/>
        <v>532.42681916752178</v>
      </c>
      <c r="C232" s="37">
        <f t="shared" si="19"/>
        <v>106701.52741225794</v>
      </c>
      <c r="D232" s="38">
        <f t="shared" si="16"/>
        <v>44.458969755107482</v>
      </c>
      <c r="E232" s="37">
        <f t="shared" si="17"/>
        <v>106745.98638201306</v>
      </c>
    </row>
    <row r="233" spans="1:5" x14ac:dyDescent="0.25">
      <c r="A233">
        <f t="shared" si="18"/>
        <v>226</v>
      </c>
      <c r="B233" s="37">
        <f t="shared" si="20"/>
        <v>532.42681916752178</v>
      </c>
      <c r="C233" s="37">
        <f t="shared" si="19"/>
        <v>107278.41320118058</v>
      </c>
      <c r="D233" s="38">
        <f t="shared" si="16"/>
        <v>44.699338833825237</v>
      </c>
      <c r="E233" s="37">
        <f t="shared" si="17"/>
        <v>107323.11254001441</v>
      </c>
    </row>
    <row r="234" spans="1:5" x14ac:dyDescent="0.25">
      <c r="A234">
        <f t="shared" si="18"/>
        <v>227</v>
      </c>
      <c r="B234" s="37">
        <f t="shared" si="20"/>
        <v>532.42681916752178</v>
      </c>
      <c r="C234" s="37">
        <f t="shared" si="19"/>
        <v>107855.53935918193</v>
      </c>
      <c r="D234" s="38">
        <f t="shared" si="16"/>
        <v>44.939808066325803</v>
      </c>
      <c r="E234" s="37">
        <f t="shared" si="17"/>
        <v>107900.47916724825</v>
      </c>
    </row>
    <row r="235" spans="1:5" x14ac:dyDescent="0.25">
      <c r="A235">
        <f t="shared" si="18"/>
        <v>228</v>
      </c>
      <c r="B235" s="37">
        <f t="shared" si="20"/>
        <v>532.42681916752178</v>
      </c>
      <c r="C235" s="37">
        <f t="shared" si="19"/>
        <v>108432.90598641578</v>
      </c>
      <c r="D235" s="38">
        <f t="shared" si="16"/>
        <v>45.180377494339901</v>
      </c>
      <c r="E235" s="37">
        <f t="shared" si="17"/>
        <v>108478.08636391012</v>
      </c>
    </row>
    <row r="236" spans="1:5" x14ac:dyDescent="0.25">
      <c r="A236">
        <f t="shared" si="18"/>
        <v>229</v>
      </c>
      <c r="B236" s="37">
        <f t="shared" si="20"/>
        <v>542.14268740861451</v>
      </c>
      <c r="C236" s="37">
        <f t="shared" si="19"/>
        <v>109020.22905131873</v>
      </c>
      <c r="D236" s="38">
        <f t="shared" si="16"/>
        <v>45.425095438049475</v>
      </c>
      <c r="E236" s="37">
        <f t="shared" si="17"/>
        <v>109065.65414675679</v>
      </c>
    </row>
    <row r="237" spans="1:5" x14ac:dyDescent="0.25">
      <c r="A237">
        <f t="shared" si="18"/>
        <v>230</v>
      </c>
      <c r="B237" s="37">
        <f t="shared" si="20"/>
        <v>542.14268740861451</v>
      </c>
      <c r="C237" s="37">
        <f t="shared" si="19"/>
        <v>109607.79683416541</v>
      </c>
      <c r="D237" s="38">
        <f t="shared" si="16"/>
        <v>45.669915347568917</v>
      </c>
      <c r="E237" s="37">
        <f t="shared" si="17"/>
        <v>109653.46674951297</v>
      </c>
    </row>
    <row r="238" spans="1:5" x14ac:dyDescent="0.25">
      <c r="A238">
        <f t="shared" si="18"/>
        <v>231</v>
      </c>
      <c r="B238" s="37">
        <f t="shared" si="20"/>
        <v>542.14268740861451</v>
      </c>
      <c r="C238" s="37">
        <f t="shared" si="19"/>
        <v>110195.60943692159</v>
      </c>
      <c r="D238" s="38">
        <f t="shared" si="16"/>
        <v>45.914837265383994</v>
      </c>
      <c r="E238" s="37">
        <f t="shared" si="17"/>
        <v>110241.52427418697</v>
      </c>
    </row>
    <row r="239" spans="1:5" x14ac:dyDescent="0.25">
      <c r="A239">
        <f t="shared" si="18"/>
        <v>232</v>
      </c>
      <c r="B239" s="37">
        <f t="shared" si="20"/>
        <v>542.14268740861451</v>
      </c>
      <c r="C239" s="37">
        <f t="shared" si="19"/>
        <v>110783.66696159559</v>
      </c>
      <c r="D239" s="38">
        <f t="shared" si="16"/>
        <v>46.159861233998164</v>
      </c>
      <c r="E239" s="37">
        <f t="shared" si="17"/>
        <v>110829.82682282959</v>
      </c>
    </row>
    <row r="240" spans="1:5" x14ac:dyDescent="0.25">
      <c r="A240">
        <f t="shared" si="18"/>
        <v>233</v>
      </c>
      <c r="B240" s="37">
        <f t="shared" si="20"/>
        <v>542.14268740861451</v>
      </c>
      <c r="C240" s="37">
        <f t="shared" si="19"/>
        <v>111371.96951023821</v>
      </c>
      <c r="D240" s="38">
        <f t="shared" si="16"/>
        <v>46.404987295932585</v>
      </c>
      <c r="E240" s="37">
        <f t="shared" si="17"/>
        <v>111418.37449753414</v>
      </c>
    </row>
    <row r="241" spans="1:5" x14ac:dyDescent="0.25">
      <c r="A241">
        <f t="shared" si="18"/>
        <v>234</v>
      </c>
      <c r="B241" s="37">
        <f t="shared" si="20"/>
        <v>542.14268740861451</v>
      </c>
      <c r="C241" s="37">
        <f t="shared" si="19"/>
        <v>111960.51718494276</v>
      </c>
      <c r="D241" s="38">
        <f t="shared" si="16"/>
        <v>46.650215493726144</v>
      </c>
      <c r="E241" s="37">
        <f t="shared" si="17"/>
        <v>112007.16740043649</v>
      </c>
    </row>
    <row r="242" spans="1:5" x14ac:dyDescent="0.25">
      <c r="A242">
        <f t="shared" si="18"/>
        <v>235</v>
      </c>
      <c r="B242" s="37">
        <f t="shared" si="20"/>
        <v>542.14268740861451</v>
      </c>
      <c r="C242" s="37">
        <f t="shared" si="19"/>
        <v>112549.31008784511</v>
      </c>
      <c r="D242" s="38">
        <f t="shared" si="16"/>
        <v>46.895545869935461</v>
      </c>
      <c r="E242" s="37">
        <f t="shared" si="17"/>
        <v>112596.20563371504</v>
      </c>
    </row>
    <row r="243" spans="1:5" x14ac:dyDescent="0.25">
      <c r="A243">
        <f t="shared" si="18"/>
        <v>236</v>
      </c>
      <c r="B243" s="37">
        <f t="shared" si="20"/>
        <v>542.14268740861451</v>
      </c>
      <c r="C243" s="37">
        <f t="shared" si="19"/>
        <v>113138.34832112366</v>
      </c>
      <c r="D243" s="38">
        <f t="shared" si="16"/>
        <v>47.140978467134858</v>
      </c>
      <c r="E243" s="37">
        <f t="shared" si="17"/>
        <v>113185.4892995908</v>
      </c>
    </row>
    <row r="244" spans="1:5" x14ac:dyDescent="0.25">
      <c r="A244">
        <f t="shared" si="18"/>
        <v>237</v>
      </c>
      <c r="B244" s="37">
        <f t="shared" si="20"/>
        <v>542.14268740861451</v>
      </c>
      <c r="C244" s="37">
        <f t="shared" si="19"/>
        <v>113727.63198699942</v>
      </c>
      <c r="D244" s="38">
        <f t="shared" si="16"/>
        <v>47.386513327916425</v>
      </c>
      <c r="E244" s="37">
        <f t="shared" si="17"/>
        <v>113775.01850032734</v>
      </c>
    </row>
    <row r="245" spans="1:5" x14ac:dyDescent="0.25">
      <c r="A245">
        <f t="shared" si="18"/>
        <v>238</v>
      </c>
      <c r="B245" s="37">
        <f t="shared" si="20"/>
        <v>542.14268740861451</v>
      </c>
      <c r="C245" s="37">
        <f t="shared" si="19"/>
        <v>114317.16118773595</v>
      </c>
      <c r="D245" s="38">
        <f t="shared" si="16"/>
        <v>47.632150494889977</v>
      </c>
      <c r="E245" s="37">
        <f t="shared" si="17"/>
        <v>114364.79333823084</v>
      </c>
    </row>
    <row r="246" spans="1:5" x14ac:dyDescent="0.25">
      <c r="A246">
        <f t="shared" si="18"/>
        <v>239</v>
      </c>
      <c r="B246" s="37">
        <f t="shared" si="20"/>
        <v>542.14268740861451</v>
      </c>
      <c r="C246" s="37">
        <f t="shared" si="19"/>
        <v>114906.93602563946</v>
      </c>
      <c r="D246" s="38">
        <f t="shared" si="16"/>
        <v>47.87789001068311</v>
      </c>
      <c r="E246" s="37">
        <f t="shared" si="17"/>
        <v>114954.81391565014</v>
      </c>
    </row>
    <row r="247" spans="1:5" x14ac:dyDescent="0.25">
      <c r="A247">
        <f t="shared" si="18"/>
        <v>240</v>
      </c>
      <c r="B247" s="37">
        <f t="shared" si="20"/>
        <v>542.14268740861451</v>
      </c>
      <c r="C247" s="37">
        <f t="shared" si="19"/>
        <v>115496.95660305876</v>
      </c>
      <c r="D247" s="38">
        <f t="shared" si="16"/>
        <v>48.12373191794115</v>
      </c>
      <c r="E247" s="37">
        <f t="shared" si="17"/>
        <v>115545.08033497669</v>
      </c>
    </row>
    <row r="248" spans="1:5" x14ac:dyDescent="0.25">
      <c r="A248">
        <f t="shared" si="18"/>
        <v>241</v>
      </c>
      <c r="B248" s="37">
        <f t="shared" si="20"/>
        <v>552.03585343464204</v>
      </c>
      <c r="C248" s="37">
        <f t="shared" si="19"/>
        <v>116097.11618841134</v>
      </c>
      <c r="D248" s="38">
        <f t="shared" si="16"/>
        <v>48.37379841183806</v>
      </c>
      <c r="E248" s="37">
        <f t="shared" si="17"/>
        <v>116145.48998682317</v>
      </c>
    </row>
    <row r="249" spans="1:5" x14ac:dyDescent="0.25">
      <c r="A249">
        <f t="shared" si="18"/>
        <v>242</v>
      </c>
      <c r="B249" s="37">
        <f t="shared" si="20"/>
        <v>552.03585343464204</v>
      </c>
      <c r="C249" s="37">
        <f t="shared" si="19"/>
        <v>116697.52584025782</v>
      </c>
      <c r="D249" s="38">
        <f t="shared" si="16"/>
        <v>48.623969100107423</v>
      </c>
      <c r="E249" s="37">
        <f t="shared" si="17"/>
        <v>116746.14980935793</v>
      </c>
    </row>
    <row r="250" spans="1:5" x14ac:dyDescent="0.25">
      <c r="A250">
        <f t="shared" si="18"/>
        <v>243</v>
      </c>
      <c r="B250" s="37">
        <f t="shared" si="20"/>
        <v>552.03585343464204</v>
      </c>
      <c r="C250" s="37">
        <f t="shared" si="19"/>
        <v>117298.18566279257</v>
      </c>
      <c r="D250" s="38">
        <f t="shared" si="16"/>
        <v>48.874244026163574</v>
      </c>
      <c r="E250" s="37">
        <f t="shared" si="17"/>
        <v>117347.05990681874</v>
      </c>
    </row>
    <row r="251" spans="1:5" x14ac:dyDescent="0.25">
      <c r="A251">
        <f t="shared" si="18"/>
        <v>244</v>
      </c>
      <c r="B251" s="37">
        <f t="shared" si="20"/>
        <v>552.03585343464204</v>
      </c>
      <c r="C251" s="37">
        <f t="shared" si="19"/>
        <v>117899.09576025339</v>
      </c>
      <c r="D251" s="38">
        <f t="shared" si="16"/>
        <v>49.124623233438911</v>
      </c>
      <c r="E251" s="37">
        <f t="shared" si="17"/>
        <v>117948.22038348683</v>
      </c>
    </row>
    <row r="252" spans="1:5" x14ac:dyDescent="0.25">
      <c r="A252">
        <f t="shared" si="18"/>
        <v>245</v>
      </c>
      <c r="B252" s="37">
        <f t="shared" si="20"/>
        <v>552.03585343464204</v>
      </c>
      <c r="C252" s="37">
        <f t="shared" si="19"/>
        <v>118500.25623692147</v>
      </c>
      <c r="D252" s="38">
        <f t="shared" si="16"/>
        <v>49.375106765383947</v>
      </c>
      <c r="E252" s="37">
        <f t="shared" si="17"/>
        <v>118549.63134368685</v>
      </c>
    </row>
    <row r="253" spans="1:5" x14ac:dyDescent="0.25">
      <c r="A253">
        <f t="shared" si="18"/>
        <v>246</v>
      </c>
      <c r="B253" s="37">
        <f t="shared" si="20"/>
        <v>552.03585343464204</v>
      </c>
      <c r="C253" s="37">
        <f t="shared" si="19"/>
        <v>119101.6671971215</v>
      </c>
      <c r="D253" s="38">
        <f t="shared" si="16"/>
        <v>49.625694665467286</v>
      </c>
      <c r="E253" s="37">
        <f t="shared" si="17"/>
        <v>119151.29289178696</v>
      </c>
    </row>
    <row r="254" spans="1:5" x14ac:dyDescent="0.25">
      <c r="A254">
        <f t="shared" si="18"/>
        <v>247</v>
      </c>
      <c r="B254" s="37">
        <f t="shared" si="20"/>
        <v>552.03585343464204</v>
      </c>
      <c r="C254" s="37">
        <f t="shared" si="19"/>
        <v>119703.3287452216</v>
      </c>
      <c r="D254" s="38">
        <f t="shared" si="16"/>
        <v>49.876386977175663</v>
      </c>
      <c r="E254" s="37">
        <f t="shared" si="17"/>
        <v>119753.20513219878</v>
      </c>
    </row>
    <row r="255" spans="1:5" x14ac:dyDescent="0.25">
      <c r="A255">
        <f t="shared" si="18"/>
        <v>248</v>
      </c>
      <c r="B255" s="37">
        <f t="shared" si="20"/>
        <v>552.03585343464204</v>
      </c>
      <c r="C255" s="37">
        <f t="shared" si="19"/>
        <v>120305.24098563343</v>
      </c>
      <c r="D255" s="38">
        <f t="shared" si="16"/>
        <v>50.127183744013934</v>
      </c>
      <c r="E255" s="37">
        <f t="shared" si="17"/>
        <v>120355.36816937744</v>
      </c>
    </row>
    <row r="256" spans="1:5" x14ac:dyDescent="0.25">
      <c r="A256">
        <f t="shared" si="18"/>
        <v>249</v>
      </c>
      <c r="B256" s="37">
        <f t="shared" si="20"/>
        <v>552.03585343464204</v>
      </c>
      <c r="C256" s="37">
        <f t="shared" si="19"/>
        <v>120907.40402281209</v>
      </c>
      <c r="D256" s="38">
        <f t="shared" si="16"/>
        <v>50.378085009505035</v>
      </c>
      <c r="E256" s="37">
        <f t="shared" si="17"/>
        <v>120957.78210782159</v>
      </c>
    </row>
    <row r="257" spans="1:5" x14ac:dyDescent="0.25">
      <c r="A257">
        <f t="shared" si="18"/>
        <v>250</v>
      </c>
      <c r="B257" s="37">
        <f t="shared" si="20"/>
        <v>552.03585343464204</v>
      </c>
      <c r="C257" s="37">
        <f t="shared" si="19"/>
        <v>121509.81796125624</v>
      </c>
      <c r="D257" s="38">
        <f t="shared" si="16"/>
        <v>50.629090817190104</v>
      </c>
      <c r="E257" s="37">
        <f t="shared" si="17"/>
        <v>121560.44705207343</v>
      </c>
    </row>
    <row r="258" spans="1:5" x14ac:dyDescent="0.25">
      <c r="A258">
        <f t="shared" si="18"/>
        <v>251</v>
      </c>
      <c r="B258" s="37">
        <f t="shared" si="20"/>
        <v>552.03585343464204</v>
      </c>
      <c r="C258" s="37">
        <f t="shared" si="19"/>
        <v>122112.48290550808</v>
      </c>
      <c r="D258" s="38">
        <f t="shared" si="16"/>
        <v>50.880201210628371</v>
      </c>
      <c r="E258" s="37">
        <f t="shared" si="17"/>
        <v>122163.36310671871</v>
      </c>
    </row>
    <row r="259" spans="1:5" x14ac:dyDescent="0.25">
      <c r="A259">
        <f t="shared" si="18"/>
        <v>252</v>
      </c>
      <c r="B259" s="37">
        <f t="shared" si="20"/>
        <v>552.03585343464204</v>
      </c>
      <c r="C259" s="37">
        <f t="shared" si="19"/>
        <v>122715.39896015335</v>
      </c>
      <c r="D259" s="38">
        <f t="shared" si="16"/>
        <v>51.131416233397232</v>
      </c>
      <c r="E259" s="37">
        <f t="shared" si="17"/>
        <v>122766.53037638676</v>
      </c>
    </row>
    <row r="260" spans="1:5" x14ac:dyDescent="0.25">
      <c r="A260">
        <f t="shared" si="18"/>
        <v>253</v>
      </c>
      <c r="B260" s="37">
        <f t="shared" si="20"/>
        <v>562.10955262341758</v>
      </c>
      <c r="C260" s="37">
        <f t="shared" si="19"/>
        <v>123328.63992901017</v>
      </c>
      <c r="D260" s="38">
        <f t="shared" si="16"/>
        <v>51.38693330375424</v>
      </c>
      <c r="E260" s="37">
        <f t="shared" si="17"/>
        <v>123380.02686231393</v>
      </c>
    </row>
    <row r="261" spans="1:5" x14ac:dyDescent="0.25">
      <c r="A261">
        <f t="shared" si="18"/>
        <v>254</v>
      </c>
      <c r="B261" s="37">
        <f t="shared" si="20"/>
        <v>562.10955262341758</v>
      </c>
      <c r="C261" s="37">
        <f t="shared" si="19"/>
        <v>123942.13641493734</v>
      </c>
      <c r="D261" s="38">
        <f t="shared" si="16"/>
        <v>51.642556839557223</v>
      </c>
      <c r="E261" s="37">
        <f t="shared" si="17"/>
        <v>123993.7789717769</v>
      </c>
    </row>
    <row r="262" spans="1:5" x14ac:dyDescent="0.25">
      <c r="A262">
        <f t="shared" si="18"/>
        <v>255</v>
      </c>
      <c r="B262" s="37">
        <f t="shared" si="20"/>
        <v>562.10955262341758</v>
      </c>
      <c r="C262" s="37">
        <f t="shared" si="19"/>
        <v>124555.88852440032</v>
      </c>
      <c r="D262" s="38">
        <f t="shared" si="16"/>
        <v>51.898286885166804</v>
      </c>
      <c r="E262" s="37">
        <f t="shared" si="17"/>
        <v>124607.78681128548</v>
      </c>
    </row>
    <row r="263" spans="1:5" x14ac:dyDescent="0.25">
      <c r="A263">
        <f t="shared" si="18"/>
        <v>256</v>
      </c>
      <c r="B263" s="37">
        <f t="shared" si="20"/>
        <v>562.10955262341758</v>
      </c>
      <c r="C263" s="37">
        <f t="shared" si="19"/>
        <v>125169.89636390889</v>
      </c>
      <c r="D263" s="38">
        <f t="shared" si="16"/>
        <v>52.154123484962042</v>
      </c>
      <c r="E263" s="37">
        <f t="shared" si="17"/>
        <v>125222.05048739385</v>
      </c>
    </row>
    <row r="264" spans="1:5" x14ac:dyDescent="0.25">
      <c r="A264">
        <f t="shared" si="18"/>
        <v>257</v>
      </c>
      <c r="B264" s="37">
        <f t="shared" si="20"/>
        <v>562.10955262341758</v>
      </c>
      <c r="C264" s="37">
        <f t="shared" si="19"/>
        <v>125784.16004001726</v>
      </c>
      <c r="D264" s="38">
        <f t="shared" ref="D264:D327" si="21">C264*$F$5/12</f>
        <v>52.410066683340524</v>
      </c>
      <c r="E264" s="37">
        <f t="shared" si="17"/>
        <v>125836.5701067006</v>
      </c>
    </row>
    <row r="265" spans="1:5" x14ac:dyDescent="0.25">
      <c r="A265">
        <f t="shared" si="18"/>
        <v>258</v>
      </c>
      <c r="B265" s="37">
        <f t="shared" si="20"/>
        <v>562.10955262341758</v>
      </c>
      <c r="C265" s="37">
        <f t="shared" si="19"/>
        <v>126398.67965932401</v>
      </c>
      <c r="D265" s="38">
        <f t="shared" si="21"/>
        <v>52.66611652471834</v>
      </c>
      <c r="E265" s="37">
        <f t="shared" ref="E265:E328" si="22">C265+D265</f>
        <v>126451.34577584873</v>
      </c>
    </row>
    <row r="266" spans="1:5" x14ac:dyDescent="0.25">
      <c r="A266">
        <f t="shared" ref="A266:A295" si="23">A265+1</f>
        <v>259</v>
      </c>
      <c r="B266" s="37">
        <f t="shared" si="20"/>
        <v>562.10955262341758</v>
      </c>
      <c r="C266" s="37">
        <f t="shared" ref="C266:C329" si="24">E265+B266</f>
        <v>127013.45532847215</v>
      </c>
      <c r="D266" s="38">
        <f t="shared" si="21"/>
        <v>52.922273053530063</v>
      </c>
      <c r="E266" s="37">
        <f t="shared" si="22"/>
        <v>127066.37760152567</v>
      </c>
    </row>
    <row r="267" spans="1:5" x14ac:dyDescent="0.25">
      <c r="A267">
        <f t="shared" si="23"/>
        <v>260</v>
      </c>
      <c r="B267" s="37">
        <f t="shared" si="20"/>
        <v>562.10955262341758</v>
      </c>
      <c r="C267" s="37">
        <f t="shared" si="24"/>
        <v>127628.48715414909</v>
      </c>
      <c r="D267" s="38">
        <f t="shared" si="21"/>
        <v>53.178536314228786</v>
      </c>
      <c r="E267" s="37">
        <f t="shared" si="22"/>
        <v>127681.66569046331</v>
      </c>
    </row>
    <row r="268" spans="1:5" x14ac:dyDescent="0.25">
      <c r="A268">
        <f t="shared" si="23"/>
        <v>261</v>
      </c>
      <c r="B268" s="37">
        <f t="shared" si="20"/>
        <v>562.10955262341758</v>
      </c>
      <c r="C268" s="37">
        <f t="shared" si="24"/>
        <v>128243.77524308673</v>
      </c>
      <c r="D268" s="38">
        <f t="shared" si="21"/>
        <v>53.434906351286138</v>
      </c>
      <c r="E268" s="37">
        <f t="shared" si="22"/>
        <v>128297.21014943802</v>
      </c>
    </row>
    <row r="269" spans="1:5" x14ac:dyDescent="0.25">
      <c r="A269">
        <f t="shared" si="23"/>
        <v>262</v>
      </c>
      <c r="B269" s="37">
        <f t="shared" si="20"/>
        <v>562.10955262341758</v>
      </c>
      <c r="C269" s="37">
        <f t="shared" si="24"/>
        <v>128859.31970206143</v>
      </c>
      <c r="D269" s="38">
        <f t="shared" si="21"/>
        <v>53.69138320919226</v>
      </c>
      <c r="E269" s="37">
        <f t="shared" si="22"/>
        <v>128913.01108527063</v>
      </c>
    </row>
    <row r="270" spans="1:5" x14ac:dyDescent="0.25">
      <c r="A270">
        <f t="shared" si="23"/>
        <v>263</v>
      </c>
      <c r="B270" s="37">
        <f t="shared" si="20"/>
        <v>562.10955262341758</v>
      </c>
      <c r="C270" s="37">
        <f t="shared" si="24"/>
        <v>129475.12063789404</v>
      </c>
      <c r="D270" s="38">
        <f t="shared" si="21"/>
        <v>53.947966932455849</v>
      </c>
      <c r="E270" s="37">
        <f t="shared" si="22"/>
        <v>129529.06860482649</v>
      </c>
    </row>
    <row r="271" spans="1:5" x14ac:dyDescent="0.25">
      <c r="A271">
        <f t="shared" si="23"/>
        <v>264</v>
      </c>
      <c r="B271" s="37">
        <f t="shared" si="20"/>
        <v>562.10955262341758</v>
      </c>
      <c r="C271" s="37">
        <f t="shared" si="24"/>
        <v>130091.1781574499</v>
      </c>
      <c r="D271" s="38">
        <f t="shared" si="21"/>
        <v>54.20465756560413</v>
      </c>
      <c r="E271" s="37">
        <f t="shared" si="22"/>
        <v>130145.3828150155</v>
      </c>
    </row>
    <row r="272" spans="1:5" x14ac:dyDescent="0.25">
      <c r="A272">
        <f t="shared" si="23"/>
        <v>265</v>
      </c>
      <c r="B272" s="37">
        <f t="shared" si="20"/>
        <v>572.36707939280143</v>
      </c>
      <c r="C272" s="37">
        <f t="shared" si="24"/>
        <v>130717.74989440831</v>
      </c>
      <c r="D272" s="38">
        <f t="shared" si="21"/>
        <v>54.465729122670126</v>
      </c>
      <c r="E272" s="37">
        <f t="shared" si="22"/>
        <v>130772.21562353098</v>
      </c>
    </row>
    <row r="273" spans="1:5" x14ac:dyDescent="0.25">
      <c r="A273">
        <f t="shared" si="23"/>
        <v>266</v>
      </c>
      <c r="B273" s="37">
        <f t="shared" si="20"/>
        <v>572.36707939280143</v>
      </c>
      <c r="C273" s="37">
        <f t="shared" si="24"/>
        <v>131344.58270292377</v>
      </c>
      <c r="D273" s="38">
        <f t="shared" si="21"/>
        <v>54.726909459551571</v>
      </c>
      <c r="E273" s="37">
        <f t="shared" si="22"/>
        <v>131399.30961238331</v>
      </c>
    </row>
    <row r="274" spans="1:5" x14ac:dyDescent="0.25">
      <c r="A274">
        <f t="shared" si="23"/>
        <v>267</v>
      </c>
      <c r="B274" s="37">
        <f t="shared" si="20"/>
        <v>572.36707939280143</v>
      </c>
      <c r="C274" s="37">
        <f t="shared" si="24"/>
        <v>131971.67669177611</v>
      </c>
      <c r="D274" s="38">
        <f t="shared" si="21"/>
        <v>54.988198621573382</v>
      </c>
      <c r="E274" s="37">
        <f t="shared" si="22"/>
        <v>132026.66489039769</v>
      </c>
    </row>
    <row r="275" spans="1:5" x14ac:dyDescent="0.25">
      <c r="A275">
        <f t="shared" si="23"/>
        <v>268</v>
      </c>
      <c r="B275" s="37">
        <f t="shared" si="20"/>
        <v>572.36707939280143</v>
      </c>
      <c r="C275" s="37">
        <f t="shared" si="24"/>
        <v>132599.03196979049</v>
      </c>
      <c r="D275" s="38">
        <f t="shared" si="21"/>
        <v>55.249596654079369</v>
      </c>
      <c r="E275" s="37">
        <f t="shared" si="22"/>
        <v>132654.28156644458</v>
      </c>
    </row>
    <row r="276" spans="1:5" x14ac:dyDescent="0.25">
      <c r="A276">
        <f t="shared" si="23"/>
        <v>269</v>
      </c>
      <c r="B276" s="37">
        <f t="shared" si="20"/>
        <v>572.36707939280143</v>
      </c>
      <c r="C276" s="37">
        <f t="shared" si="24"/>
        <v>133226.64864583738</v>
      </c>
      <c r="D276" s="38">
        <f t="shared" si="21"/>
        <v>55.51110360243225</v>
      </c>
      <c r="E276" s="37">
        <f t="shared" si="22"/>
        <v>133282.15974943983</v>
      </c>
    </row>
    <row r="277" spans="1:5" x14ac:dyDescent="0.25">
      <c r="A277">
        <f t="shared" si="23"/>
        <v>270</v>
      </c>
      <c r="B277" s="37">
        <f t="shared" ref="B277:B295" si="25">B265*(1+$I$5)</f>
        <v>572.36707939280143</v>
      </c>
      <c r="C277" s="37">
        <f t="shared" si="24"/>
        <v>133854.52682883263</v>
      </c>
      <c r="D277" s="38">
        <f t="shared" si="21"/>
        <v>55.772719512013595</v>
      </c>
      <c r="E277" s="37">
        <f t="shared" si="22"/>
        <v>133910.29954834466</v>
      </c>
    </row>
    <row r="278" spans="1:5" x14ac:dyDescent="0.25">
      <c r="A278">
        <f t="shared" si="23"/>
        <v>271</v>
      </c>
      <c r="B278" s="37">
        <f t="shared" si="25"/>
        <v>572.36707939280143</v>
      </c>
      <c r="C278" s="37">
        <f t="shared" si="24"/>
        <v>134482.66662773746</v>
      </c>
      <c r="D278" s="38">
        <f t="shared" si="21"/>
        <v>56.034444428223942</v>
      </c>
      <c r="E278" s="37">
        <f t="shared" si="22"/>
        <v>134538.70107216568</v>
      </c>
    </row>
    <row r="279" spans="1:5" x14ac:dyDescent="0.25">
      <c r="A279">
        <f t="shared" si="23"/>
        <v>272</v>
      </c>
      <c r="B279" s="37">
        <f t="shared" si="25"/>
        <v>572.36707939280143</v>
      </c>
      <c r="C279" s="37">
        <f t="shared" si="24"/>
        <v>135111.06815155849</v>
      </c>
      <c r="D279" s="38">
        <f t="shared" si="21"/>
        <v>56.296278396482705</v>
      </c>
      <c r="E279" s="37">
        <f t="shared" si="22"/>
        <v>135167.36442995496</v>
      </c>
    </row>
    <row r="280" spans="1:5" x14ac:dyDescent="0.25">
      <c r="A280">
        <f t="shared" si="23"/>
        <v>273</v>
      </c>
      <c r="B280" s="37">
        <f t="shared" si="25"/>
        <v>572.36707939280143</v>
      </c>
      <c r="C280" s="37">
        <f t="shared" si="24"/>
        <v>135739.73150934777</v>
      </c>
      <c r="D280" s="38">
        <f t="shared" si="21"/>
        <v>56.558221462228239</v>
      </c>
      <c r="E280" s="37">
        <f t="shared" si="22"/>
        <v>135796.28973081001</v>
      </c>
    </row>
    <row r="281" spans="1:5" x14ac:dyDescent="0.25">
      <c r="A281">
        <f t="shared" si="23"/>
        <v>274</v>
      </c>
      <c r="B281" s="37">
        <f t="shared" si="25"/>
        <v>572.36707939280143</v>
      </c>
      <c r="C281" s="37">
        <f t="shared" si="24"/>
        <v>136368.65681020281</v>
      </c>
      <c r="D281" s="38">
        <f t="shared" si="21"/>
        <v>56.820273670917835</v>
      </c>
      <c r="E281" s="37">
        <f t="shared" si="22"/>
        <v>136425.47708387373</v>
      </c>
    </row>
    <row r="282" spans="1:5" x14ac:dyDescent="0.25">
      <c r="A282">
        <f t="shared" si="23"/>
        <v>275</v>
      </c>
      <c r="B282" s="37">
        <f t="shared" si="25"/>
        <v>572.36707939280143</v>
      </c>
      <c r="C282" s="37">
        <f t="shared" si="24"/>
        <v>136997.84416326653</v>
      </c>
      <c r="D282" s="38">
        <f t="shared" si="21"/>
        <v>57.082435068027728</v>
      </c>
      <c r="E282" s="37">
        <f t="shared" si="22"/>
        <v>137054.92659833457</v>
      </c>
    </row>
    <row r="283" spans="1:5" x14ac:dyDescent="0.25">
      <c r="A283">
        <f t="shared" si="23"/>
        <v>276</v>
      </c>
      <c r="B283" s="37">
        <f t="shared" si="25"/>
        <v>572.36707939280143</v>
      </c>
      <c r="C283" s="37">
        <f t="shared" si="24"/>
        <v>137627.29367772737</v>
      </c>
      <c r="D283" s="38">
        <f t="shared" si="21"/>
        <v>57.344705699053073</v>
      </c>
      <c r="E283" s="37">
        <f t="shared" si="22"/>
        <v>137684.63838342641</v>
      </c>
    </row>
    <row r="284" spans="1:5" x14ac:dyDescent="0.25">
      <c r="A284">
        <f t="shared" si="23"/>
        <v>277</v>
      </c>
      <c r="B284" s="37">
        <f t="shared" si="25"/>
        <v>582.8117882780798</v>
      </c>
      <c r="C284" s="37">
        <f t="shared" si="24"/>
        <v>138267.45017170449</v>
      </c>
      <c r="D284" s="38">
        <f t="shared" si="21"/>
        <v>57.61143757154354</v>
      </c>
      <c r="E284" s="37">
        <f t="shared" si="22"/>
        <v>138325.06160927605</v>
      </c>
    </row>
    <row r="285" spans="1:5" x14ac:dyDescent="0.25">
      <c r="A285">
        <f t="shared" si="23"/>
        <v>278</v>
      </c>
      <c r="B285" s="37">
        <f t="shared" si="25"/>
        <v>582.8117882780798</v>
      </c>
      <c r="C285" s="37">
        <f t="shared" si="24"/>
        <v>138907.87339755413</v>
      </c>
      <c r="D285" s="38">
        <f t="shared" si="21"/>
        <v>57.878280582314225</v>
      </c>
      <c r="E285" s="37">
        <f t="shared" si="22"/>
        <v>138965.75167813644</v>
      </c>
    </row>
    <row r="286" spans="1:5" x14ac:dyDescent="0.25">
      <c r="A286">
        <f t="shared" si="23"/>
        <v>279</v>
      </c>
      <c r="B286" s="37">
        <f t="shared" si="25"/>
        <v>582.8117882780798</v>
      </c>
      <c r="C286" s="37">
        <f t="shared" si="24"/>
        <v>139548.56346641452</v>
      </c>
      <c r="D286" s="38">
        <f t="shared" si="21"/>
        <v>58.145234777672719</v>
      </c>
      <c r="E286" s="37">
        <f t="shared" si="22"/>
        <v>139606.7087011922</v>
      </c>
    </row>
    <row r="287" spans="1:5" x14ac:dyDescent="0.25">
      <c r="A287">
        <f t="shared" si="23"/>
        <v>280</v>
      </c>
      <c r="B287" s="37">
        <f t="shared" si="25"/>
        <v>582.8117882780798</v>
      </c>
      <c r="C287" s="37">
        <f t="shared" si="24"/>
        <v>140189.52048947028</v>
      </c>
      <c r="D287" s="38">
        <f t="shared" si="21"/>
        <v>58.412300203945954</v>
      </c>
      <c r="E287" s="37">
        <f t="shared" si="22"/>
        <v>140247.93278967423</v>
      </c>
    </row>
    <row r="288" spans="1:5" x14ac:dyDescent="0.25">
      <c r="A288">
        <f t="shared" si="23"/>
        <v>281</v>
      </c>
      <c r="B288" s="37">
        <f t="shared" si="25"/>
        <v>582.8117882780798</v>
      </c>
      <c r="C288" s="37">
        <f t="shared" si="24"/>
        <v>140830.74457795231</v>
      </c>
      <c r="D288" s="38">
        <f t="shared" si="21"/>
        <v>58.679476907480129</v>
      </c>
      <c r="E288" s="37">
        <f t="shared" si="22"/>
        <v>140889.42405485979</v>
      </c>
    </row>
    <row r="289" spans="1:6" x14ac:dyDescent="0.25">
      <c r="A289">
        <f t="shared" si="23"/>
        <v>282</v>
      </c>
      <c r="B289" s="37">
        <f t="shared" si="25"/>
        <v>582.8117882780798</v>
      </c>
      <c r="C289" s="37">
        <f t="shared" si="24"/>
        <v>141472.23584313787</v>
      </c>
      <c r="D289" s="38">
        <f t="shared" si="21"/>
        <v>58.946764934640782</v>
      </c>
      <c r="E289" s="37">
        <f t="shared" si="22"/>
        <v>141531.1826080725</v>
      </c>
    </row>
    <row r="290" spans="1:6" x14ac:dyDescent="0.25">
      <c r="A290">
        <f t="shared" si="23"/>
        <v>283</v>
      </c>
      <c r="B290" s="37">
        <f t="shared" si="25"/>
        <v>582.8117882780798</v>
      </c>
      <c r="C290" s="37">
        <f t="shared" si="24"/>
        <v>142113.99439635058</v>
      </c>
      <c r="D290" s="38">
        <f t="shared" si="21"/>
        <v>59.214164331812746</v>
      </c>
      <c r="E290" s="37">
        <f t="shared" si="22"/>
        <v>142173.2085606824</v>
      </c>
    </row>
    <row r="291" spans="1:6" x14ac:dyDescent="0.25">
      <c r="A291">
        <f t="shared" si="23"/>
        <v>284</v>
      </c>
      <c r="B291" s="37">
        <f t="shared" si="25"/>
        <v>582.8117882780798</v>
      </c>
      <c r="C291" s="37">
        <f t="shared" si="24"/>
        <v>142756.02034896048</v>
      </c>
      <c r="D291" s="38">
        <f t="shared" si="21"/>
        <v>59.481675145400203</v>
      </c>
      <c r="E291" s="37">
        <f t="shared" si="22"/>
        <v>142815.50202410587</v>
      </c>
    </row>
    <row r="292" spans="1:6" x14ac:dyDescent="0.25">
      <c r="A292">
        <f t="shared" si="23"/>
        <v>285</v>
      </c>
      <c r="B292" s="37">
        <f t="shared" si="25"/>
        <v>582.8117882780798</v>
      </c>
      <c r="C292" s="37">
        <f t="shared" si="24"/>
        <v>143398.31381238395</v>
      </c>
      <c r="D292" s="38">
        <f t="shared" si="21"/>
        <v>59.749297421826647</v>
      </c>
      <c r="E292" s="37">
        <f t="shared" si="22"/>
        <v>143458.06310980578</v>
      </c>
    </row>
    <row r="293" spans="1:6" x14ac:dyDescent="0.25">
      <c r="A293">
        <f t="shared" si="23"/>
        <v>286</v>
      </c>
      <c r="B293" s="37">
        <f t="shared" si="25"/>
        <v>582.8117882780798</v>
      </c>
      <c r="C293" s="37">
        <f t="shared" si="24"/>
        <v>144040.87489808386</v>
      </c>
      <c r="D293" s="38">
        <f t="shared" si="21"/>
        <v>60.017031207534949</v>
      </c>
      <c r="E293" s="37">
        <f t="shared" si="22"/>
        <v>144100.89192929139</v>
      </c>
    </row>
    <row r="294" spans="1:6" x14ac:dyDescent="0.25">
      <c r="A294">
        <f t="shared" si="23"/>
        <v>287</v>
      </c>
      <c r="B294" s="37">
        <f t="shared" si="25"/>
        <v>582.8117882780798</v>
      </c>
      <c r="C294" s="37">
        <f t="shared" si="24"/>
        <v>144683.70371756947</v>
      </c>
      <c r="D294" s="38">
        <f t="shared" si="21"/>
        <v>60.284876548987285</v>
      </c>
      <c r="E294" s="37">
        <f t="shared" si="22"/>
        <v>144743.98859411845</v>
      </c>
    </row>
    <row r="295" spans="1:6" x14ac:dyDescent="0.25">
      <c r="A295">
        <f t="shared" si="23"/>
        <v>288</v>
      </c>
      <c r="B295" s="37">
        <f t="shared" si="25"/>
        <v>582.8117882780798</v>
      </c>
      <c r="C295" s="37">
        <f t="shared" si="24"/>
        <v>145326.80038239653</v>
      </c>
      <c r="D295" s="38">
        <f t="shared" si="21"/>
        <v>60.552833492665222</v>
      </c>
      <c r="E295" s="37">
        <f t="shared" si="22"/>
        <v>145387.35321588919</v>
      </c>
    </row>
    <row r="296" spans="1:6" x14ac:dyDescent="0.25">
      <c r="B296" s="40">
        <v>-566.66666666666265</v>
      </c>
      <c r="C296" s="37">
        <f t="shared" si="24"/>
        <v>144820.68654922253</v>
      </c>
      <c r="D296" s="38">
        <f t="shared" si="21"/>
        <v>60.341952728842728</v>
      </c>
      <c r="E296" s="37">
        <f t="shared" si="22"/>
        <v>144881.02850195137</v>
      </c>
      <c r="F296">
        <v>1</v>
      </c>
    </row>
    <row r="297" spans="1:6" x14ac:dyDescent="0.25">
      <c r="B297" s="39">
        <f>B296</f>
        <v>-566.66666666666265</v>
      </c>
      <c r="C297" s="37">
        <f t="shared" si="24"/>
        <v>144314.36183528471</v>
      </c>
      <c r="D297" s="38">
        <f t="shared" si="21"/>
        <v>60.130984098035299</v>
      </c>
      <c r="E297" s="37">
        <f t="shared" si="22"/>
        <v>144374.49281938275</v>
      </c>
      <c r="F297">
        <f>F296+1</f>
        <v>2</v>
      </c>
    </row>
    <row r="298" spans="1:6" x14ac:dyDescent="0.25">
      <c r="B298" s="39">
        <f t="shared" ref="B298:B307" si="26">B297</f>
        <v>-566.66666666666265</v>
      </c>
      <c r="C298" s="37">
        <f t="shared" si="24"/>
        <v>143807.82615271609</v>
      </c>
      <c r="D298" s="38">
        <f t="shared" si="21"/>
        <v>59.91992756363171</v>
      </c>
      <c r="E298" s="37">
        <f t="shared" si="22"/>
        <v>143867.74608027973</v>
      </c>
      <c r="F298">
        <f t="shared" ref="F298:F361" si="27">F297+1</f>
        <v>3</v>
      </c>
    </row>
    <row r="299" spans="1:6" x14ac:dyDescent="0.25">
      <c r="B299" s="39">
        <f t="shared" si="26"/>
        <v>-566.66666666666265</v>
      </c>
      <c r="C299" s="37">
        <f t="shared" si="24"/>
        <v>143301.07941361307</v>
      </c>
      <c r="D299" s="38">
        <f t="shared" si="21"/>
        <v>59.708783089005443</v>
      </c>
      <c r="E299" s="37">
        <f t="shared" si="22"/>
        <v>143360.78819670208</v>
      </c>
      <c r="F299">
        <f t="shared" si="27"/>
        <v>4</v>
      </c>
    </row>
    <row r="300" spans="1:6" x14ac:dyDescent="0.25">
      <c r="B300" s="39">
        <f t="shared" si="26"/>
        <v>-566.66666666666265</v>
      </c>
      <c r="C300" s="37">
        <f t="shared" si="24"/>
        <v>142794.12153003542</v>
      </c>
      <c r="D300" s="38">
        <f t="shared" si="21"/>
        <v>59.497550637514763</v>
      </c>
      <c r="E300" s="37">
        <f t="shared" si="22"/>
        <v>142853.61908067294</v>
      </c>
      <c r="F300">
        <f t="shared" si="27"/>
        <v>5</v>
      </c>
    </row>
    <row r="301" spans="1:6" x14ac:dyDescent="0.25">
      <c r="B301" s="39">
        <f t="shared" si="26"/>
        <v>-566.66666666666265</v>
      </c>
      <c r="C301" s="37">
        <f t="shared" si="24"/>
        <v>142286.95241400629</v>
      </c>
      <c r="D301" s="38">
        <f t="shared" si="21"/>
        <v>59.28623017250262</v>
      </c>
      <c r="E301" s="37">
        <f t="shared" si="22"/>
        <v>142346.23864417878</v>
      </c>
      <c r="F301">
        <f t="shared" si="27"/>
        <v>6</v>
      </c>
    </row>
    <row r="302" spans="1:6" x14ac:dyDescent="0.25">
      <c r="B302" s="39">
        <f t="shared" si="26"/>
        <v>-566.66666666666265</v>
      </c>
      <c r="C302" s="37">
        <f t="shared" si="24"/>
        <v>141779.57197751213</v>
      </c>
      <c r="D302" s="38">
        <f t="shared" si="21"/>
        <v>59.074821657296724</v>
      </c>
      <c r="E302" s="37">
        <f t="shared" si="22"/>
        <v>141838.64679916942</v>
      </c>
      <c r="F302">
        <f t="shared" si="27"/>
        <v>7</v>
      </c>
    </row>
    <row r="303" spans="1:6" x14ac:dyDescent="0.25">
      <c r="B303" s="39">
        <f t="shared" si="26"/>
        <v>-566.66666666666265</v>
      </c>
      <c r="C303" s="37">
        <f t="shared" si="24"/>
        <v>141271.98013250277</v>
      </c>
      <c r="D303" s="38">
        <f t="shared" si="21"/>
        <v>58.863325055209486</v>
      </c>
      <c r="E303" s="37">
        <f t="shared" si="22"/>
        <v>141330.84345755799</v>
      </c>
      <c r="F303">
        <f t="shared" si="27"/>
        <v>8</v>
      </c>
    </row>
    <row r="304" spans="1:6" x14ac:dyDescent="0.25">
      <c r="B304" s="39">
        <f t="shared" si="26"/>
        <v>-566.66666666666265</v>
      </c>
      <c r="C304" s="37">
        <f t="shared" si="24"/>
        <v>140764.17679089133</v>
      </c>
      <c r="D304" s="38">
        <f t="shared" si="21"/>
        <v>58.651740329538057</v>
      </c>
      <c r="E304" s="37">
        <f t="shared" si="22"/>
        <v>140822.82853122088</v>
      </c>
      <c r="F304">
        <f t="shared" si="27"/>
        <v>9</v>
      </c>
    </row>
    <row r="305" spans="2:6" x14ac:dyDescent="0.25">
      <c r="B305" s="39">
        <f t="shared" si="26"/>
        <v>-566.66666666666265</v>
      </c>
      <c r="C305" s="37">
        <f t="shared" si="24"/>
        <v>140256.16186455422</v>
      </c>
      <c r="D305" s="38">
        <f t="shared" si="21"/>
        <v>58.44006744356426</v>
      </c>
      <c r="E305" s="37">
        <f t="shared" si="22"/>
        <v>140314.60193199778</v>
      </c>
      <c r="F305">
        <f t="shared" si="27"/>
        <v>10</v>
      </c>
    </row>
    <row r="306" spans="2:6" x14ac:dyDescent="0.25">
      <c r="B306" s="39">
        <f t="shared" si="26"/>
        <v>-566.66666666666265</v>
      </c>
      <c r="C306" s="37">
        <f t="shared" si="24"/>
        <v>139747.93526533112</v>
      </c>
      <c r="D306" s="38">
        <f t="shared" si="21"/>
        <v>58.228306360554633</v>
      </c>
      <c r="E306" s="37">
        <f t="shared" si="22"/>
        <v>139806.16357169166</v>
      </c>
      <c r="F306">
        <f t="shared" si="27"/>
        <v>11</v>
      </c>
    </row>
    <row r="307" spans="2:6" x14ac:dyDescent="0.25">
      <c r="B307" s="39">
        <f t="shared" si="26"/>
        <v>-566.66666666666265</v>
      </c>
      <c r="C307" s="37">
        <f t="shared" si="24"/>
        <v>139239.49690502501</v>
      </c>
      <c r="D307" s="38">
        <f t="shared" si="21"/>
        <v>58.016457043760425</v>
      </c>
      <c r="E307" s="37">
        <f t="shared" si="22"/>
        <v>139297.51336206877</v>
      </c>
      <c r="F307">
        <f t="shared" si="27"/>
        <v>12</v>
      </c>
    </row>
    <row r="308" spans="2:6" x14ac:dyDescent="0.25">
      <c r="B308" s="39">
        <f>B296*(1+$I$5)</f>
        <v>-577.0073528825842</v>
      </c>
      <c r="C308" s="37">
        <f t="shared" si="24"/>
        <v>138720.50600918618</v>
      </c>
      <c r="D308" s="38">
        <f t="shared" si="21"/>
        <v>57.800210837160911</v>
      </c>
      <c r="E308" s="37">
        <f t="shared" si="22"/>
        <v>138778.30622002334</v>
      </c>
      <c r="F308">
        <f t="shared" si="27"/>
        <v>13</v>
      </c>
    </row>
    <row r="309" spans="2:6" x14ac:dyDescent="0.25">
      <c r="B309" s="39">
        <f t="shared" ref="B309:B372" si="28">B297*(1+$I$5)</f>
        <v>-577.0073528825842</v>
      </c>
      <c r="C309" s="37">
        <f t="shared" si="24"/>
        <v>138201.29886714075</v>
      </c>
      <c r="D309" s="38">
        <f t="shared" si="21"/>
        <v>57.583874527975318</v>
      </c>
      <c r="E309" s="37">
        <f t="shared" si="22"/>
        <v>138258.88274166873</v>
      </c>
      <c r="F309">
        <f t="shared" si="27"/>
        <v>14</v>
      </c>
    </row>
    <row r="310" spans="2:6" x14ac:dyDescent="0.25">
      <c r="B310" s="39">
        <f t="shared" si="28"/>
        <v>-577.0073528825842</v>
      </c>
      <c r="C310" s="37">
        <f t="shared" si="24"/>
        <v>137681.87538878614</v>
      </c>
      <c r="D310" s="38">
        <f t="shared" si="21"/>
        <v>57.367448078660892</v>
      </c>
      <c r="E310" s="37">
        <f t="shared" si="22"/>
        <v>137739.24283686481</v>
      </c>
      <c r="F310">
        <f t="shared" si="27"/>
        <v>15</v>
      </c>
    </row>
    <row r="311" spans="2:6" x14ac:dyDescent="0.25">
      <c r="B311" s="39">
        <f t="shared" si="28"/>
        <v>-577.0073528825842</v>
      </c>
      <c r="C311" s="37">
        <f t="shared" si="24"/>
        <v>137162.23548398222</v>
      </c>
      <c r="D311" s="38">
        <f t="shared" si="21"/>
        <v>57.150931451659261</v>
      </c>
      <c r="E311" s="37">
        <f t="shared" si="22"/>
        <v>137219.3864154339</v>
      </c>
      <c r="F311">
        <f t="shared" si="27"/>
        <v>16</v>
      </c>
    </row>
    <row r="312" spans="2:6" x14ac:dyDescent="0.25">
      <c r="B312" s="39">
        <f t="shared" si="28"/>
        <v>-577.0073528825842</v>
      </c>
      <c r="C312" s="37">
        <f t="shared" si="24"/>
        <v>136642.37906255131</v>
      </c>
      <c r="D312" s="38">
        <f t="shared" si="21"/>
        <v>56.934324609396377</v>
      </c>
      <c r="E312" s="37">
        <f t="shared" si="22"/>
        <v>136699.31338716071</v>
      </c>
      <c r="F312">
        <f t="shared" si="27"/>
        <v>17</v>
      </c>
    </row>
    <row r="313" spans="2:6" x14ac:dyDescent="0.25">
      <c r="B313" s="39">
        <f t="shared" si="28"/>
        <v>-577.0073528825842</v>
      </c>
      <c r="C313" s="37">
        <f t="shared" si="24"/>
        <v>136122.30603427812</v>
      </c>
      <c r="D313" s="38">
        <f t="shared" si="21"/>
        <v>56.717627514282555</v>
      </c>
      <c r="E313" s="37">
        <f t="shared" si="22"/>
        <v>136179.02366179239</v>
      </c>
      <c r="F313">
        <f t="shared" si="27"/>
        <v>18</v>
      </c>
    </row>
    <row r="314" spans="2:6" x14ac:dyDescent="0.25">
      <c r="B314" s="39">
        <f t="shared" si="28"/>
        <v>-577.0073528825842</v>
      </c>
      <c r="C314" s="37">
        <f t="shared" si="24"/>
        <v>135602.01630890981</v>
      </c>
      <c r="D314" s="38">
        <f t="shared" si="21"/>
        <v>56.500840128712419</v>
      </c>
      <c r="E314" s="37">
        <f t="shared" si="22"/>
        <v>135658.51714903853</v>
      </c>
      <c r="F314">
        <f t="shared" si="27"/>
        <v>19</v>
      </c>
    </row>
    <row r="315" spans="2:6" x14ac:dyDescent="0.25">
      <c r="B315" s="39">
        <f t="shared" si="28"/>
        <v>-577.0073528825842</v>
      </c>
      <c r="C315" s="37">
        <f t="shared" si="24"/>
        <v>135081.50979615594</v>
      </c>
      <c r="D315" s="38">
        <f t="shared" si="21"/>
        <v>56.28396241506497</v>
      </c>
      <c r="E315" s="37">
        <f t="shared" si="22"/>
        <v>135137.793758571</v>
      </c>
      <c r="F315">
        <f t="shared" si="27"/>
        <v>20</v>
      </c>
    </row>
    <row r="316" spans="2:6" x14ac:dyDescent="0.25">
      <c r="B316" s="39">
        <f t="shared" si="28"/>
        <v>-577.0073528825842</v>
      </c>
      <c r="C316" s="37">
        <f t="shared" si="24"/>
        <v>134560.78640568841</v>
      </c>
      <c r="D316" s="38">
        <f t="shared" si="21"/>
        <v>56.066994335703505</v>
      </c>
      <c r="E316" s="37">
        <f t="shared" si="22"/>
        <v>134616.85340002412</v>
      </c>
      <c r="F316">
        <f t="shared" si="27"/>
        <v>21</v>
      </c>
    </row>
    <row r="317" spans="2:6" x14ac:dyDescent="0.25">
      <c r="B317" s="39">
        <f t="shared" si="28"/>
        <v>-577.0073528825842</v>
      </c>
      <c r="C317" s="37">
        <f t="shared" si="24"/>
        <v>134039.84604714153</v>
      </c>
      <c r="D317" s="38">
        <f t="shared" si="21"/>
        <v>55.849935852975641</v>
      </c>
      <c r="E317" s="37">
        <f t="shared" si="22"/>
        <v>134095.69598299451</v>
      </c>
      <c r="F317">
        <f t="shared" si="27"/>
        <v>22</v>
      </c>
    </row>
    <row r="318" spans="2:6" x14ac:dyDescent="0.25">
      <c r="B318" s="39">
        <f t="shared" si="28"/>
        <v>-577.0073528825842</v>
      </c>
      <c r="C318" s="37">
        <f t="shared" si="24"/>
        <v>133518.68863011192</v>
      </c>
      <c r="D318" s="38">
        <f t="shared" si="21"/>
        <v>55.632786929213303</v>
      </c>
      <c r="E318" s="37">
        <f t="shared" si="22"/>
        <v>133574.32141704112</v>
      </c>
      <c r="F318">
        <f t="shared" si="27"/>
        <v>23</v>
      </c>
    </row>
    <row r="319" spans="2:6" x14ac:dyDescent="0.25">
      <c r="B319" s="39">
        <f t="shared" si="28"/>
        <v>-577.0073528825842</v>
      </c>
      <c r="C319" s="37">
        <f t="shared" si="24"/>
        <v>132997.31406415853</v>
      </c>
      <c r="D319" s="38">
        <f t="shared" si="21"/>
        <v>55.415547526732723</v>
      </c>
      <c r="E319" s="37">
        <f t="shared" si="22"/>
        <v>133052.72961168527</v>
      </c>
      <c r="F319">
        <f t="shared" si="27"/>
        <v>24</v>
      </c>
    </row>
    <row r="320" spans="2:6" x14ac:dyDescent="0.25">
      <c r="B320" s="39">
        <f t="shared" si="28"/>
        <v>-587.53673873041657</v>
      </c>
      <c r="C320" s="37">
        <f t="shared" si="24"/>
        <v>132465.19287295485</v>
      </c>
      <c r="D320" s="38">
        <f t="shared" si="21"/>
        <v>55.193830363731188</v>
      </c>
      <c r="E320" s="37">
        <f t="shared" si="22"/>
        <v>132520.3867033186</v>
      </c>
      <c r="F320">
        <f t="shared" si="27"/>
        <v>25</v>
      </c>
    </row>
    <row r="321" spans="2:6" x14ac:dyDescent="0.25">
      <c r="B321" s="39">
        <f t="shared" si="28"/>
        <v>-587.53673873041657</v>
      </c>
      <c r="C321" s="37">
        <f t="shared" si="24"/>
        <v>131932.84996458818</v>
      </c>
      <c r="D321" s="38">
        <f t="shared" si="21"/>
        <v>54.972020818578414</v>
      </c>
      <c r="E321" s="37">
        <f t="shared" si="22"/>
        <v>131987.82198540677</v>
      </c>
      <c r="F321">
        <f t="shared" si="27"/>
        <v>26</v>
      </c>
    </row>
    <row r="322" spans="2:6" x14ac:dyDescent="0.25">
      <c r="B322" s="39">
        <f t="shared" si="28"/>
        <v>-587.53673873041657</v>
      </c>
      <c r="C322" s="37">
        <f t="shared" si="24"/>
        <v>131400.28524667636</v>
      </c>
      <c r="D322" s="38">
        <f t="shared" si="21"/>
        <v>54.750118852781817</v>
      </c>
      <c r="E322" s="37">
        <f t="shared" si="22"/>
        <v>131455.03536552913</v>
      </c>
      <c r="F322">
        <f t="shared" si="27"/>
        <v>27</v>
      </c>
    </row>
    <row r="323" spans="2:6" x14ac:dyDescent="0.25">
      <c r="B323" s="39">
        <f t="shared" si="28"/>
        <v>-587.53673873041657</v>
      </c>
      <c r="C323" s="37">
        <f t="shared" si="24"/>
        <v>130867.49862679871</v>
      </c>
      <c r="D323" s="38">
        <f t="shared" si="21"/>
        <v>54.5281244278328</v>
      </c>
      <c r="E323" s="37">
        <f t="shared" si="22"/>
        <v>130922.02675122654</v>
      </c>
      <c r="F323">
        <f t="shared" si="27"/>
        <v>28</v>
      </c>
    </row>
    <row r="324" spans="2:6" x14ac:dyDescent="0.25">
      <c r="B324" s="39">
        <f t="shared" si="28"/>
        <v>-587.53673873041657</v>
      </c>
      <c r="C324" s="37">
        <f t="shared" si="24"/>
        <v>130334.49001249613</v>
      </c>
      <c r="D324" s="38">
        <f t="shared" si="21"/>
        <v>54.306037505206717</v>
      </c>
      <c r="E324" s="37">
        <f t="shared" si="22"/>
        <v>130388.79605000133</v>
      </c>
      <c r="F324">
        <f t="shared" si="27"/>
        <v>29</v>
      </c>
    </row>
    <row r="325" spans="2:6" x14ac:dyDescent="0.25">
      <c r="B325" s="39">
        <f t="shared" si="28"/>
        <v>-587.53673873041657</v>
      </c>
      <c r="C325" s="37">
        <f t="shared" si="24"/>
        <v>129801.25931127091</v>
      </c>
      <c r="D325" s="38">
        <f t="shared" si="21"/>
        <v>54.083858046362884</v>
      </c>
      <c r="E325" s="37">
        <f t="shared" si="22"/>
        <v>129855.34316931728</v>
      </c>
      <c r="F325">
        <f t="shared" si="27"/>
        <v>30</v>
      </c>
    </row>
    <row r="326" spans="2:6" x14ac:dyDescent="0.25">
      <c r="B326" s="39">
        <f t="shared" si="28"/>
        <v>-587.53673873041657</v>
      </c>
      <c r="C326" s="37">
        <f t="shared" si="24"/>
        <v>129267.80643058686</v>
      </c>
      <c r="D326" s="38">
        <f t="shared" si="21"/>
        <v>53.861586012744532</v>
      </c>
      <c r="E326" s="37">
        <f t="shared" si="22"/>
        <v>129321.66801659961</v>
      </c>
      <c r="F326">
        <f t="shared" si="27"/>
        <v>31</v>
      </c>
    </row>
    <row r="327" spans="2:6" x14ac:dyDescent="0.25">
      <c r="B327" s="39">
        <f t="shared" si="28"/>
        <v>-587.53673873041657</v>
      </c>
      <c r="C327" s="37">
        <f t="shared" si="24"/>
        <v>128734.13127786919</v>
      </c>
      <c r="D327" s="38">
        <f t="shared" si="21"/>
        <v>53.63922136577883</v>
      </c>
      <c r="E327" s="37">
        <f t="shared" si="22"/>
        <v>128787.77049923498</v>
      </c>
      <c r="F327">
        <f t="shared" si="27"/>
        <v>32</v>
      </c>
    </row>
    <row r="328" spans="2:6" x14ac:dyDescent="0.25">
      <c r="B328" s="39">
        <f t="shared" si="28"/>
        <v>-587.53673873041657</v>
      </c>
      <c r="C328" s="37">
        <f t="shared" si="24"/>
        <v>128200.23376050456</v>
      </c>
      <c r="D328" s="38">
        <f t="shared" ref="D328:D391" si="29">C328*$F$5/12</f>
        <v>53.416764066876901</v>
      </c>
      <c r="E328" s="37">
        <f t="shared" si="22"/>
        <v>128253.65052457144</v>
      </c>
      <c r="F328">
        <f t="shared" si="27"/>
        <v>33</v>
      </c>
    </row>
    <row r="329" spans="2:6" x14ac:dyDescent="0.25">
      <c r="B329" s="39">
        <f t="shared" si="28"/>
        <v>-587.53673873041657</v>
      </c>
      <c r="C329" s="37">
        <f t="shared" si="24"/>
        <v>127666.11378584102</v>
      </c>
      <c r="D329" s="38">
        <f t="shared" si="29"/>
        <v>53.194214077433763</v>
      </c>
      <c r="E329" s="37">
        <f t="shared" ref="E329:E392" si="30">C329+D329</f>
        <v>127719.30799991846</v>
      </c>
      <c r="F329">
        <f t="shared" si="27"/>
        <v>34</v>
      </c>
    </row>
    <row r="330" spans="2:6" x14ac:dyDescent="0.25">
      <c r="B330" s="39">
        <f t="shared" si="28"/>
        <v>-587.53673873041657</v>
      </c>
      <c r="C330" s="37">
        <f t="shared" ref="C330:C393" si="31">E329+B330</f>
        <v>127131.77126118804</v>
      </c>
      <c r="D330" s="38">
        <f t="shared" si="29"/>
        <v>52.971571358828356</v>
      </c>
      <c r="E330" s="37">
        <f t="shared" si="30"/>
        <v>127184.74283254686</v>
      </c>
      <c r="F330">
        <f t="shared" si="27"/>
        <v>35</v>
      </c>
    </row>
    <row r="331" spans="2:6" x14ac:dyDescent="0.25">
      <c r="B331" s="39">
        <f t="shared" si="28"/>
        <v>-587.53673873041657</v>
      </c>
      <c r="C331" s="37">
        <f t="shared" si="31"/>
        <v>126597.20609381645</v>
      </c>
      <c r="D331" s="38">
        <f t="shared" si="29"/>
        <v>52.74883587242352</v>
      </c>
      <c r="E331" s="37">
        <f t="shared" si="30"/>
        <v>126649.95492968887</v>
      </c>
      <c r="F331">
        <f t="shared" si="27"/>
        <v>36</v>
      </c>
    </row>
    <row r="332" spans="2:6" x14ac:dyDescent="0.25">
      <c r="B332" s="39">
        <f t="shared" si="28"/>
        <v>-598.25826765195268</v>
      </c>
      <c r="C332" s="37">
        <f t="shared" si="31"/>
        <v>126051.69666203692</v>
      </c>
      <c r="D332" s="38">
        <f t="shared" si="29"/>
        <v>52.521540275848714</v>
      </c>
      <c r="E332" s="37">
        <f t="shared" si="30"/>
        <v>126104.21820231277</v>
      </c>
      <c r="F332">
        <f t="shared" si="27"/>
        <v>37</v>
      </c>
    </row>
    <row r="333" spans="2:6" x14ac:dyDescent="0.25">
      <c r="B333" s="39">
        <f t="shared" si="28"/>
        <v>-598.25826765195268</v>
      </c>
      <c r="C333" s="37">
        <f t="shared" si="31"/>
        <v>125505.95993466082</v>
      </c>
      <c r="D333" s="38">
        <f t="shared" si="29"/>
        <v>52.294149972775337</v>
      </c>
      <c r="E333" s="37">
        <f t="shared" si="30"/>
        <v>125558.25408463359</v>
      </c>
      <c r="F333">
        <f t="shared" si="27"/>
        <v>38</v>
      </c>
    </row>
    <row r="334" spans="2:6" x14ac:dyDescent="0.25">
      <c r="B334" s="39">
        <f t="shared" si="28"/>
        <v>-598.25826765195268</v>
      </c>
      <c r="C334" s="37">
        <f t="shared" si="31"/>
        <v>124959.99581698164</v>
      </c>
      <c r="D334" s="38">
        <f t="shared" si="29"/>
        <v>52.066664923742344</v>
      </c>
      <c r="E334" s="37">
        <f t="shared" si="30"/>
        <v>125012.06248190538</v>
      </c>
      <c r="F334">
        <f t="shared" si="27"/>
        <v>39</v>
      </c>
    </row>
    <row r="335" spans="2:6" x14ac:dyDescent="0.25">
      <c r="B335" s="39">
        <f t="shared" si="28"/>
        <v>-598.25826765195268</v>
      </c>
      <c r="C335" s="37">
        <f t="shared" si="31"/>
        <v>124413.80421425343</v>
      </c>
      <c r="D335" s="38">
        <f t="shared" si="29"/>
        <v>51.83908508927226</v>
      </c>
      <c r="E335" s="37">
        <f t="shared" si="30"/>
        <v>124465.6432993427</v>
      </c>
      <c r="F335">
        <f t="shared" si="27"/>
        <v>40</v>
      </c>
    </row>
    <row r="336" spans="2:6" x14ac:dyDescent="0.25">
      <c r="B336" s="39">
        <f t="shared" si="28"/>
        <v>-598.25826765195268</v>
      </c>
      <c r="C336" s="37">
        <f t="shared" si="31"/>
        <v>123867.38503169075</v>
      </c>
      <c r="D336" s="38">
        <f t="shared" si="29"/>
        <v>51.611410429871142</v>
      </c>
      <c r="E336" s="37">
        <f t="shared" si="30"/>
        <v>123918.99644212062</v>
      </c>
      <c r="F336">
        <f t="shared" si="27"/>
        <v>41</v>
      </c>
    </row>
    <row r="337" spans="2:6" x14ac:dyDescent="0.25">
      <c r="B337" s="39">
        <f t="shared" si="28"/>
        <v>-598.25826765195268</v>
      </c>
      <c r="C337" s="37">
        <f t="shared" si="31"/>
        <v>123320.73817446867</v>
      </c>
      <c r="D337" s="38">
        <f t="shared" si="29"/>
        <v>51.38364090602861</v>
      </c>
      <c r="E337" s="37">
        <f t="shared" si="30"/>
        <v>123372.1218153747</v>
      </c>
      <c r="F337">
        <f t="shared" si="27"/>
        <v>42</v>
      </c>
    </row>
    <row r="338" spans="2:6" x14ac:dyDescent="0.25">
      <c r="B338" s="39">
        <f t="shared" si="28"/>
        <v>-598.25826765195268</v>
      </c>
      <c r="C338" s="37">
        <f t="shared" si="31"/>
        <v>122773.86354772275</v>
      </c>
      <c r="D338" s="38">
        <f t="shared" si="29"/>
        <v>51.15577647821781</v>
      </c>
      <c r="E338" s="37">
        <f t="shared" si="30"/>
        <v>122825.01932420097</v>
      </c>
      <c r="F338">
        <f t="shared" si="27"/>
        <v>43</v>
      </c>
    </row>
    <row r="339" spans="2:6" x14ac:dyDescent="0.25">
      <c r="B339" s="39">
        <f t="shared" si="28"/>
        <v>-598.25826765195268</v>
      </c>
      <c r="C339" s="37">
        <f t="shared" si="31"/>
        <v>122226.76105654902</v>
      </c>
      <c r="D339" s="38">
        <f t="shared" si="29"/>
        <v>50.927817106895425</v>
      </c>
      <c r="E339" s="37">
        <f t="shared" si="30"/>
        <v>122277.68887365592</v>
      </c>
      <c r="F339">
        <f t="shared" si="27"/>
        <v>44</v>
      </c>
    </row>
    <row r="340" spans="2:6" x14ac:dyDescent="0.25">
      <c r="B340" s="39">
        <f t="shared" si="28"/>
        <v>-598.25826765195268</v>
      </c>
      <c r="C340" s="37">
        <f t="shared" si="31"/>
        <v>121679.43060600397</v>
      </c>
      <c r="D340" s="38">
        <f t="shared" si="29"/>
        <v>50.699762752501648</v>
      </c>
      <c r="E340" s="37">
        <f t="shared" si="30"/>
        <v>121730.13036875647</v>
      </c>
      <c r="F340">
        <f t="shared" si="27"/>
        <v>45</v>
      </c>
    </row>
    <row r="341" spans="2:6" x14ac:dyDescent="0.25">
      <c r="B341" s="39">
        <f t="shared" si="28"/>
        <v>-598.25826765195268</v>
      </c>
      <c r="C341" s="37">
        <f t="shared" si="31"/>
        <v>121131.87210110451</v>
      </c>
      <c r="D341" s="38">
        <f t="shared" si="29"/>
        <v>50.471613375460215</v>
      </c>
      <c r="E341" s="37">
        <f t="shared" si="30"/>
        <v>121182.34371447997</v>
      </c>
      <c r="F341">
        <f t="shared" si="27"/>
        <v>46</v>
      </c>
    </row>
    <row r="342" spans="2:6" x14ac:dyDescent="0.25">
      <c r="B342" s="39">
        <f t="shared" si="28"/>
        <v>-598.25826765195268</v>
      </c>
      <c r="C342" s="37">
        <f t="shared" si="31"/>
        <v>120584.08544682802</v>
      </c>
      <c r="D342" s="38">
        <f t="shared" si="29"/>
        <v>50.243368936178342</v>
      </c>
      <c r="E342" s="37">
        <f t="shared" si="30"/>
        <v>120634.32881576419</v>
      </c>
      <c r="F342">
        <f t="shared" si="27"/>
        <v>47</v>
      </c>
    </row>
    <row r="343" spans="2:6" x14ac:dyDescent="0.25">
      <c r="B343" s="39">
        <f t="shared" si="28"/>
        <v>-598.25826765195268</v>
      </c>
      <c r="C343" s="37">
        <f t="shared" si="31"/>
        <v>120036.07054811224</v>
      </c>
      <c r="D343" s="38">
        <f t="shared" si="29"/>
        <v>50.015029395046774</v>
      </c>
      <c r="E343" s="37">
        <f t="shared" si="30"/>
        <v>120086.08557750729</v>
      </c>
      <c r="F343">
        <f t="shared" si="27"/>
        <v>48</v>
      </c>
    </row>
    <row r="344" spans="2:6" x14ac:dyDescent="0.25">
      <c r="B344" s="39">
        <f t="shared" si="28"/>
        <v>-609.17544592584034</v>
      </c>
      <c r="C344" s="37">
        <f t="shared" si="31"/>
        <v>119476.91013158145</v>
      </c>
      <c r="D344" s="38">
        <f t="shared" si="29"/>
        <v>49.782045888158933</v>
      </c>
      <c r="E344" s="37">
        <f t="shared" si="30"/>
        <v>119526.69217746961</v>
      </c>
      <c r="F344">
        <f t="shared" si="27"/>
        <v>49</v>
      </c>
    </row>
    <row r="345" spans="2:6" x14ac:dyDescent="0.25">
      <c r="B345" s="39">
        <f t="shared" si="28"/>
        <v>-609.17544592584034</v>
      </c>
      <c r="C345" s="37">
        <f t="shared" si="31"/>
        <v>118917.51673154377</v>
      </c>
      <c r="D345" s="38">
        <f t="shared" si="29"/>
        <v>49.548965304809904</v>
      </c>
      <c r="E345" s="37">
        <f t="shared" si="30"/>
        <v>118967.06569684859</v>
      </c>
      <c r="F345">
        <f t="shared" si="27"/>
        <v>50</v>
      </c>
    </row>
    <row r="346" spans="2:6" x14ac:dyDescent="0.25">
      <c r="B346" s="39">
        <f t="shared" si="28"/>
        <v>-609.17544592584034</v>
      </c>
      <c r="C346" s="37">
        <f t="shared" si="31"/>
        <v>118357.89025092275</v>
      </c>
      <c r="D346" s="38">
        <f t="shared" si="29"/>
        <v>49.31578760455114</v>
      </c>
      <c r="E346" s="37">
        <f t="shared" si="30"/>
        <v>118407.20603852729</v>
      </c>
      <c r="F346">
        <f t="shared" si="27"/>
        <v>51</v>
      </c>
    </row>
    <row r="347" spans="2:6" x14ac:dyDescent="0.25">
      <c r="B347" s="39">
        <f t="shared" si="28"/>
        <v>-609.17544592584034</v>
      </c>
      <c r="C347" s="37">
        <f t="shared" si="31"/>
        <v>117798.03059260146</v>
      </c>
      <c r="D347" s="38">
        <f t="shared" si="29"/>
        <v>49.082512746917274</v>
      </c>
      <c r="E347" s="37">
        <f t="shared" si="30"/>
        <v>117847.11310534837</v>
      </c>
      <c r="F347">
        <f t="shared" si="27"/>
        <v>52</v>
      </c>
    </row>
    <row r="348" spans="2:6" x14ac:dyDescent="0.25">
      <c r="B348" s="39">
        <f t="shared" si="28"/>
        <v>-609.17544592584034</v>
      </c>
      <c r="C348" s="37">
        <f t="shared" si="31"/>
        <v>117237.93765942253</v>
      </c>
      <c r="D348" s="38">
        <f t="shared" si="29"/>
        <v>48.849140691426051</v>
      </c>
      <c r="E348" s="37">
        <f t="shared" si="30"/>
        <v>117286.78680011396</v>
      </c>
      <c r="F348">
        <f t="shared" si="27"/>
        <v>53</v>
      </c>
    </row>
    <row r="349" spans="2:6" x14ac:dyDescent="0.25">
      <c r="B349" s="39">
        <f t="shared" si="28"/>
        <v>-609.17544592584034</v>
      </c>
      <c r="C349" s="37">
        <f t="shared" si="31"/>
        <v>116677.61135418812</v>
      </c>
      <c r="D349" s="38">
        <f t="shared" si="29"/>
        <v>48.615671397578382</v>
      </c>
      <c r="E349" s="37">
        <f t="shared" si="30"/>
        <v>116726.2270255857</v>
      </c>
      <c r="F349">
        <f t="shared" si="27"/>
        <v>54</v>
      </c>
    </row>
    <row r="350" spans="2:6" x14ac:dyDescent="0.25">
      <c r="B350" s="39">
        <f t="shared" si="28"/>
        <v>-609.17544592584034</v>
      </c>
      <c r="C350" s="37">
        <f t="shared" si="31"/>
        <v>116117.05157965986</v>
      </c>
      <c r="D350" s="38">
        <f t="shared" si="29"/>
        <v>48.382104824858281</v>
      </c>
      <c r="E350" s="37">
        <f t="shared" si="30"/>
        <v>116165.43368448473</v>
      </c>
      <c r="F350">
        <f t="shared" si="27"/>
        <v>55</v>
      </c>
    </row>
    <row r="351" spans="2:6" x14ac:dyDescent="0.25">
      <c r="B351" s="39">
        <f t="shared" si="28"/>
        <v>-609.17544592584034</v>
      </c>
      <c r="C351" s="37">
        <f t="shared" si="31"/>
        <v>115556.25823855889</v>
      </c>
      <c r="D351" s="38">
        <f t="shared" si="29"/>
        <v>48.148440932732875</v>
      </c>
      <c r="E351" s="37">
        <f t="shared" si="30"/>
        <v>115604.40667949163</v>
      </c>
      <c r="F351">
        <f t="shared" si="27"/>
        <v>56</v>
      </c>
    </row>
    <row r="352" spans="2:6" x14ac:dyDescent="0.25">
      <c r="B352" s="39">
        <f t="shared" si="28"/>
        <v>-609.17544592584034</v>
      </c>
      <c r="C352" s="37">
        <f t="shared" si="31"/>
        <v>114995.23123356579</v>
      </c>
      <c r="D352" s="38">
        <f t="shared" si="29"/>
        <v>47.914679680652419</v>
      </c>
      <c r="E352" s="37">
        <f t="shared" si="30"/>
        <v>115043.14591324644</v>
      </c>
      <c r="F352">
        <f t="shared" si="27"/>
        <v>57</v>
      </c>
    </row>
    <row r="353" spans="2:6" x14ac:dyDescent="0.25">
      <c r="B353" s="39">
        <f t="shared" si="28"/>
        <v>-609.17544592584034</v>
      </c>
      <c r="C353" s="37">
        <f t="shared" si="31"/>
        <v>114433.9704673206</v>
      </c>
      <c r="D353" s="38">
        <f t="shared" si="29"/>
        <v>47.680821028050246</v>
      </c>
      <c r="E353" s="37">
        <f t="shared" si="30"/>
        <v>114481.65128834864</v>
      </c>
      <c r="F353">
        <f t="shared" si="27"/>
        <v>58</v>
      </c>
    </row>
    <row r="354" spans="2:6" x14ac:dyDescent="0.25">
      <c r="B354" s="39">
        <f t="shared" si="28"/>
        <v>-609.17544592584034</v>
      </c>
      <c r="C354" s="37">
        <f t="shared" si="31"/>
        <v>113872.47584242281</v>
      </c>
      <c r="D354" s="38">
        <f t="shared" si="29"/>
        <v>47.446864934342841</v>
      </c>
      <c r="E354" s="37">
        <f t="shared" si="30"/>
        <v>113919.92270735715</v>
      </c>
      <c r="F354">
        <f t="shared" si="27"/>
        <v>59</v>
      </c>
    </row>
    <row r="355" spans="2:6" x14ac:dyDescent="0.25">
      <c r="B355" s="39">
        <f t="shared" si="28"/>
        <v>-609.17544592584034</v>
      </c>
      <c r="C355" s="37">
        <f t="shared" si="31"/>
        <v>113310.74726143132</v>
      </c>
      <c r="D355" s="38">
        <f t="shared" si="29"/>
        <v>47.212811358929713</v>
      </c>
      <c r="E355" s="37">
        <f t="shared" si="30"/>
        <v>113357.96007279024</v>
      </c>
      <c r="F355">
        <f t="shared" si="27"/>
        <v>60</v>
      </c>
    </row>
    <row r="356" spans="2:6" x14ac:dyDescent="0.25">
      <c r="B356" s="39">
        <f t="shared" si="28"/>
        <v>-620.29184381424602</v>
      </c>
      <c r="C356" s="37">
        <f t="shared" si="31"/>
        <v>112737.66822897599</v>
      </c>
      <c r="D356" s="38">
        <f t="shared" si="29"/>
        <v>46.974028428739992</v>
      </c>
      <c r="E356" s="37">
        <f t="shared" si="30"/>
        <v>112784.64225740473</v>
      </c>
      <c r="F356">
        <f t="shared" si="27"/>
        <v>61</v>
      </c>
    </row>
    <row r="357" spans="2:6" x14ac:dyDescent="0.25">
      <c r="B357" s="39">
        <f t="shared" si="28"/>
        <v>-620.29184381424602</v>
      </c>
      <c r="C357" s="37">
        <f t="shared" si="31"/>
        <v>112164.35041359048</v>
      </c>
      <c r="D357" s="38">
        <f t="shared" si="29"/>
        <v>46.735146005662699</v>
      </c>
      <c r="E357" s="37">
        <f t="shared" si="30"/>
        <v>112211.08555959615</v>
      </c>
      <c r="F357">
        <f t="shared" si="27"/>
        <v>62</v>
      </c>
    </row>
    <row r="358" spans="2:6" x14ac:dyDescent="0.25">
      <c r="B358" s="39">
        <f t="shared" si="28"/>
        <v>-620.29184381424602</v>
      </c>
      <c r="C358" s="37">
        <f t="shared" si="31"/>
        <v>111590.7937157819</v>
      </c>
      <c r="D358" s="38">
        <f t="shared" si="29"/>
        <v>46.496164048242456</v>
      </c>
      <c r="E358" s="37">
        <f t="shared" si="30"/>
        <v>111637.28987983013</v>
      </c>
      <c r="F358">
        <f t="shared" si="27"/>
        <v>63</v>
      </c>
    </row>
    <row r="359" spans="2:6" x14ac:dyDescent="0.25">
      <c r="B359" s="39">
        <f t="shared" si="28"/>
        <v>-620.29184381424602</v>
      </c>
      <c r="C359" s="37">
        <f t="shared" si="31"/>
        <v>111016.99803601588</v>
      </c>
      <c r="D359" s="38">
        <f t="shared" si="29"/>
        <v>46.257082515006623</v>
      </c>
      <c r="E359" s="37">
        <f t="shared" si="30"/>
        <v>111063.25511853088</v>
      </c>
      <c r="F359">
        <f t="shared" si="27"/>
        <v>64</v>
      </c>
    </row>
    <row r="360" spans="2:6" x14ac:dyDescent="0.25">
      <c r="B360" s="39">
        <f t="shared" si="28"/>
        <v>-620.29184381424602</v>
      </c>
      <c r="C360" s="37">
        <f t="shared" si="31"/>
        <v>110442.96327471663</v>
      </c>
      <c r="D360" s="38">
        <f t="shared" si="29"/>
        <v>46.017901364465267</v>
      </c>
      <c r="E360" s="37">
        <f t="shared" si="30"/>
        <v>110488.9811760811</v>
      </c>
      <c r="F360">
        <f t="shared" si="27"/>
        <v>65</v>
      </c>
    </row>
    <row r="361" spans="2:6" x14ac:dyDescent="0.25">
      <c r="B361" s="39">
        <f t="shared" si="28"/>
        <v>-620.29184381424602</v>
      </c>
      <c r="C361" s="37">
        <f t="shared" si="31"/>
        <v>109868.68933226685</v>
      </c>
      <c r="D361" s="38">
        <f t="shared" si="29"/>
        <v>45.778620555111189</v>
      </c>
      <c r="E361" s="37">
        <f t="shared" si="30"/>
        <v>109914.46795282196</v>
      </c>
      <c r="F361">
        <f t="shared" si="27"/>
        <v>66</v>
      </c>
    </row>
    <row r="362" spans="2:6" x14ac:dyDescent="0.25">
      <c r="B362" s="39">
        <f t="shared" si="28"/>
        <v>-620.29184381424602</v>
      </c>
      <c r="C362" s="37">
        <f t="shared" si="31"/>
        <v>109294.17610900771</v>
      </c>
      <c r="D362" s="38">
        <f t="shared" si="29"/>
        <v>45.539240045419881</v>
      </c>
      <c r="E362" s="37">
        <f t="shared" si="30"/>
        <v>109339.71534905312</v>
      </c>
      <c r="F362">
        <f t="shared" ref="F362:F425" si="32">F361+1</f>
        <v>67</v>
      </c>
    </row>
    <row r="363" spans="2:6" x14ac:dyDescent="0.25">
      <c r="B363" s="39">
        <f t="shared" si="28"/>
        <v>-620.29184381424602</v>
      </c>
      <c r="C363" s="37">
        <f t="shared" si="31"/>
        <v>108719.42350523887</v>
      </c>
      <c r="D363" s="38">
        <f t="shared" si="29"/>
        <v>45.299759793849525</v>
      </c>
      <c r="E363" s="37">
        <f t="shared" si="30"/>
        <v>108764.72326503272</v>
      </c>
      <c r="F363">
        <f t="shared" si="32"/>
        <v>68</v>
      </c>
    </row>
    <row r="364" spans="2:6" x14ac:dyDescent="0.25">
      <c r="B364" s="39">
        <f t="shared" si="28"/>
        <v>-620.29184381424602</v>
      </c>
      <c r="C364" s="37">
        <f t="shared" si="31"/>
        <v>108144.43142121847</v>
      </c>
      <c r="D364" s="38">
        <f t="shared" si="29"/>
        <v>45.060179758841031</v>
      </c>
      <c r="E364" s="37">
        <f t="shared" si="30"/>
        <v>108189.49160097732</v>
      </c>
      <c r="F364">
        <f t="shared" si="32"/>
        <v>69</v>
      </c>
    </row>
    <row r="365" spans="2:6" x14ac:dyDescent="0.25">
      <c r="B365" s="39">
        <f t="shared" si="28"/>
        <v>-620.29184381424602</v>
      </c>
      <c r="C365" s="37">
        <f t="shared" si="31"/>
        <v>107569.19975716306</v>
      </c>
      <c r="D365" s="38">
        <f t="shared" si="29"/>
        <v>44.82049989881795</v>
      </c>
      <c r="E365" s="37">
        <f t="shared" si="30"/>
        <v>107614.02025706189</v>
      </c>
      <c r="F365">
        <f t="shared" si="32"/>
        <v>70</v>
      </c>
    </row>
    <row r="366" spans="2:6" x14ac:dyDescent="0.25">
      <c r="B366" s="39">
        <f t="shared" si="28"/>
        <v>-620.29184381424602</v>
      </c>
      <c r="C366" s="37">
        <f t="shared" si="31"/>
        <v>106993.72841324763</v>
      </c>
      <c r="D366" s="38">
        <f t="shared" si="29"/>
        <v>44.580720172186517</v>
      </c>
      <c r="E366" s="37">
        <f t="shared" si="30"/>
        <v>107038.30913341983</v>
      </c>
      <c r="F366">
        <f t="shared" si="32"/>
        <v>71</v>
      </c>
    </row>
    <row r="367" spans="2:6" x14ac:dyDescent="0.25">
      <c r="B367" s="39">
        <f t="shared" si="28"/>
        <v>-620.29184381424602</v>
      </c>
      <c r="C367" s="37">
        <f t="shared" si="31"/>
        <v>106418.01728960557</v>
      </c>
      <c r="D367" s="38">
        <f t="shared" si="29"/>
        <v>44.340840537335659</v>
      </c>
      <c r="E367" s="37">
        <f t="shared" si="30"/>
        <v>106462.35813014291</v>
      </c>
      <c r="F367">
        <f t="shared" si="32"/>
        <v>72</v>
      </c>
    </row>
    <row r="368" spans="2:6" x14ac:dyDescent="0.25">
      <c r="B368" s="39">
        <f t="shared" si="28"/>
        <v>-631.61109673044348</v>
      </c>
      <c r="C368" s="37">
        <f t="shared" si="31"/>
        <v>105830.74703341247</v>
      </c>
      <c r="D368" s="38">
        <f t="shared" si="29"/>
        <v>44.096144597255197</v>
      </c>
      <c r="E368" s="37">
        <f t="shared" si="30"/>
        <v>105874.84317800972</v>
      </c>
      <c r="F368">
        <f t="shared" si="32"/>
        <v>73</v>
      </c>
    </row>
    <row r="369" spans="2:6" x14ac:dyDescent="0.25">
      <c r="B369" s="39">
        <f t="shared" si="28"/>
        <v>-631.61109673044348</v>
      </c>
      <c r="C369" s="37">
        <f t="shared" si="31"/>
        <v>105243.23208127928</v>
      </c>
      <c r="D369" s="38">
        <f t="shared" si="29"/>
        <v>43.851346700533036</v>
      </c>
      <c r="E369" s="37">
        <f t="shared" si="30"/>
        <v>105287.08342797981</v>
      </c>
      <c r="F369">
        <f t="shared" si="32"/>
        <v>74</v>
      </c>
    </row>
    <row r="370" spans="2:6" x14ac:dyDescent="0.25">
      <c r="B370" s="39">
        <f t="shared" si="28"/>
        <v>-631.61109673044348</v>
      </c>
      <c r="C370" s="37">
        <f t="shared" si="31"/>
        <v>104655.47233124937</v>
      </c>
      <c r="D370" s="38">
        <f t="shared" si="29"/>
        <v>43.606446804687238</v>
      </c>
      <c r="E370" s="37">
        <f t="shared" si="30"/>
        <v>104699.07877805406</v>
      </c>
      <c r="F370">
        <f t="shared" si="32"/>
        <v>75</v>
      </c>
    </row>
    <row r="371" spans="2:6" x14ac:dyDescent="0.25">
      <c r="B371" s="39">
        <f t="shared" si="28"/>
        <v>-631.61109673044348</v>
      </c>
      <c r="C371" s="37">
        <f t="shared" si="31"/>
        <v>104067.46768132361</v>
      </c>
      <c r="D371" s="38">
        <f t="shared" si="29"/>
        <v>43.361444867218175</v>
      </c>
      <c r="E371" s="37">
        <f t="shared" si="30"/>
        <v>104110.82912619083</v>
      </c>
      <c r="F371">
        <f t="shared" si="32"/>
        <v>76</v>
      </c>
    </row>
    <row r="372" spans="2:6" x14ac:dyDescent="0.25">
      <c r="B372" s="39">
        <f t="shared" si="28"/>
        <v>-631.61109673044348</v>
      </c>
      <c r="C372" s="37">
        <f t="shared" si="31"/>
        <v>103479.21802946039</v>
      </c>
      <c r="D372" s="38">
        <f t="shared" si="29"/>
        <v>43.116340845608498</v>
      </c>
      <c r="E372" s="37">
        <f t="shared" si="30"/>
        <v>103522.33437030599</v>
      </c>
      <c r="F372">
        <f t="shared" si="32"/>
        <v>77</v>
      </c>
    </row>
    <row r="373" spans="2:6" x14ac:dyDescent="0.25">
      <c r="B373" s="39">
        <f t="shared" ref="B373:B436" si="33">B361*(1+$I$5)</f>
        <v>-631.61109673044348</v>
      </c>
      <c r="C373" s="37">
        <f t="shared" si="31"/>
        <v>102890.72327357555</v>
      </c>
      <c r="D373" s="38">
        <f t="shared" si="29"/>
        <v>42.87113469732315</v>
      </c>
      <c r="E373" s="37">
        <f t="shared" si="30"/>
        <v>102933.59440827288</v>
      </c>
      <c r="F373">
        <f t="shared" si="32"/>
        <v>78</v>
      </c>
    </row>
    <row r="374" spans="2:6" x14ac:dyDescent="0.25">
      <c r="B374" s="39">
        <f t="shared" si="33"/>
        <v>-631.61109673044348</v>
      </c>
      <c r="C374" s="37">
        <f t="shared" si="31"/>
        <v>102301.98331154244</v>
      </c>
      <c r="D374" s="38">
        <f t="shared" si="29"/>
        <v>42.625826379809347</v>
      </c>
      <c r="E374" s="37">
        <f t="shared" si="30"/>
        <v>102344.60913792225</v>
      </c>
      <c r="F374">
        <f t="shared" si="32"/>
        <v>79</v>
      </c>
    </row>
    <row r="375" spans="2:6" x14ac:dyDescent="0.25">
      <c r="B375" s="39">
        <f t="shared" si="33"/>
        <v>-631.61109673044348</v>
      </c>
      <c r="C375" s="37">
        <f t="shared" si="31"/>
        <v>101712.99804119181</v>
      </c>
      <c r="D375" s="38">
        <f t="shared" si="29"/>
        <v>42.38041585049659</v>
      </c>
      <c r="E375" s="37">
        <f t="shared" si="30"/>
        <v>101755.3784570423</v>
      </c>
      <c r="F375">
        <f t="shared" si="32"/>
        <v>80</v>
      </c>
    </row>
    <row r="376" spans="2:6" x14ac:dyDescent="0.25">
      <c r="B376" s="39">
        <f t="shared" si="33"/>
        <v>-631.61109673044348</v>
      </c>
      <c r="C376" s="37">
        <f t="shared" si="31"/>
        <v>101123.76736031186</v>
      </c>
      <c r="D376" s="38">
        <f t="shared" si="29"/>
        <v>42.13490306679661</v>
      </c>
      <c r="E376" s="37">
        <f t="shared" si="30"/>
        <v>101165.90226337865</v>
      </c>
      <c r="F376">
        <f t="shared" si="32"/>
        <v>81</v>
      </c>
    </row>
    <row r="377" spans="2:6" x14ac:dyDescent="0.25">
      <c r="B377" s="39">
        <f t="shared" si="33"/>
        <v>-631.61109673044348</v>
      </c>
      <c r="C377" s="37">
        <f t="shared" si="31"/>
        <v>100534.29116664821</v>
      </c>
      <c r="D377" s="38">
        <f t="shared" si="29"/>
        <v>41.889287986103419</v>
      </c>
      <c r="E377" s="37">
        <f t="shared" si="30"/>
        <v>100576.18045463432</v>
      </c>
      <c r="F377">
        <f t="shared" si="32"/>
        <v>82</v>
      </c>
    </row>
    <row r="378" spans="2:6" x14ac:dyDescent="0.25">
      <c r="B378" s="39">
        <f t="shared" si="33"/>
        <v>-631.61109673044348</v>
      </c>
      <c r="C378" s="37">
        <f t="shared" si="31"/>
        <v>99944.569357903878</v>
      </c>
      <c r="D378" s="38">
        <f t="shared" si="29"/>
        <v>41.643570565793283</v>
      </c>
      <c r="E378" s="37">
        <f t="shared" si="30"/>
        <v>99986.212928469671</v>
      </c>
      <c r="F378">
        <f t="shared" si="32"/>
        <v>83</v>
      </c>
    </row>
    <row r="379" spans="2:6" x14ac:dyDescent="0.25">
      <c r="B379" s="39">
        <f t="shared" si="33"/>
        <v>-631.61109673044348</v>
      </c>
      <c r="C379" s="37">
        <f t="shared" si="31"/>
        <v>99354.60183173923</v>
      </c>
      <c r="D379" s="38">
        <f t="shared" si="29"/>
        <v>41.397750763224678</v>
      </c>
      <c r="E379" s="37">
        <f t="shared" si="30"/>
        <v>99395.999582502453</v>
      </c>
      <c r="F379">
        <f t="shared" si="32"/>
        <v>84</v>
      </c>
    </row>
    <row r="380" spans="2:6" x14ac:dyDescent="0.25">
      <c r="B380" s="39">
        <f t="shared" si="33"/>
        <v>-643.13690642770871</v>
      </c>
      <c r="C380" s="37">
        <f t="shared" si="31"/>
        <v>98752.862676074743</v>
      </c>
      <c r="D380" s="38">
        <f t="shared" si="29"/>
        <v>41.147026115031146</v>
      </c>
      <c r="E380" s="37">
        <f t="shared" si="30"/>
        <v>98794.009702189767</v>
      </c>
      <c r="F380">
        <f t="shared" si="32"/>
        <v>85</v>
      </c>
    </row>
    <row r="381" spans="2:6" x14ac:dyDescent="0.25">
      <c r="B381" s="39">
        <f t="shared" si="33"/>
        <v>-643.13690642770871</v>
      </c>
      <c r="C381" s="37">
        <f t="shared" si="31"/>
        <v>98150.872795762058</v>
      </c>
      <c r="D381" s="38">
        <f t="shared" si="29"/>
        <v>40.896196998234196</v>
      </c>
      <c r="E381" s="37">
        <f t="shared" si="30"/>
        <v>98191.768992760291</v>
      </c>
      <c r="F381">
        <f t="shared" si="32"/>
        <v>86</v>
      </c>
    </row>
    <row r="382" spans="2:6" x14ac:dyDescent="0.25">
      <c r="B382" s="39">
        <f t="shared" si="33"/>
        <v>-643.13690642770871</v>
      </c>
      <c r="C382" s="37">
        <f t="shared" si="31"/>
        <v>97548.632086332582</v>
      </c>
      <c r="D382" s="38">
        <f t="shared" si="29"/>
        <v>40.645263369305248</v>
      </c>
      <c r="E382" s="37">
        <f t="shared" si="30"/>
        <v>97589.277349701893</v>
      </c>
      <c r="F382">
        <f t="shared" si="32"/>
        <v>87</v>
      </c>
    </row>
    <row r="383" spans="2:6" x14ac:dyDescent="0.25">
      <c r="B383" s="39">
        <f t="shared" si="33"/>
        <v>-643.13690642770871</v>
      </c>
      <c r="C383" s="37">
        <f t="shared" si="31"/>
        <v>96946.140443274184</v>
      </c>
      <c r="D383" s="38">
        <f t="shared" si="29"/>
        <v>40.394225184697575</v>
      </c>
      <c r="E383" s="37">
        <f t="shared" si="30"/>
        <v>96986.534668458888</v>
      </c>
      <c r="F383">
        <f t="shared" si="32"/>
        <v>88</v>
      </c>
    </row>
    <row r="384" spans="2:6" x14ac:dyDescent="0.25">
      <c r="B384" s="39">
        <f t="shared" si="33"/>
        <v>-643.13690642770871</v>
      </c>
      <c r="C384" s="37">
        <f t="shared" si="31"/>
        <v>96343.397762031178</v>
      </c>
      <c r="D384" s="38">
        <f t="shared" si="29"/>
        <v>40.143082400846325</v>
      </c>
      <c r="E384" s="37">
        <f t="shared" si="30"/>
        <v>96383.54084443202</v>
      </c>
      <c r="F384">
        <f t="shared" si="32"/>
        <v>89</v>
      </c>
    </row>
    <row r="385" spans="2:6" x14ac:dyDescent="0.25">
      <c r="B385" s="39">
        <f t="shared" si="33"/>
        <v>-643.13690642770871</v>
      </c>
      <c r="C385" s="37">
        <f t="shared" si="31"/>
        <v>95740.40393800431</v>
      </c>
      <c r="D385" s="38">
        <f t="shared" si="29"/>
        <v>39.891834974168468</v>
      </c>
      <c r="E385" s="37">
        <f t="shared" si="30"/>
        <v>95780.295772978483</v>
      </c>
      <c r="F385">
        <f t="shared" si="32"/>
        <v>90</v>
      </c>
    </row>
    <row r="386" spans="2:6" x14ac:dyDescent="0.25">
      <c r="B386" s="39">
        <f t="shared" si="33"/>
        <v>-643.13690642770871</v>
      </c>
      <c r="C386" s="37">
        <f t="shared" si="31"/>
        <v>95137.158866550773</v>
      </c>
      <c r="D386" s="38">
        <f t="shared" si="29"/>
        <v>39.640482861062821</v>
      </c>
      <c r="E386" s="37">
        <f t="shared" si="30"/>
        <v>95176.799349411842</v>
      </c>
      <c r="F386">
        <f t="shared" si="32"/>
        <v>91</v>
      </c>
    </row>
    <row r="387" spans="2:6" x14ac:dyDescent="0.25">
      <c r="B387" s="39">
        <f t="shared" si="33"/>
        <v>-643.13690642770871</v>
      </c>
      <c r="C387" s="37">
        <f t="shared" si="31"/>
        <v>94533.662442984132</v>
      </c>
      <c r="D387" s="38">
        <f t="shared" si="29"/>
        <v>39.389026017910055</v>
      </c>
      <c r="E387" s="37">
        <f t="shared" si="30"/>
        <v>94573.051469002035</v>
      </c>
      <c r="F387">
        <f t="shared" si="32"/>
        <v>92</v>
      </c>
    </row>
    <row r="388" spans="2:6" x14ac:dyDescent="0.25">
      <c r="B388" s="39">
        <f t="shared" si="33"/>
        <v>-643.13690642770871</v>
      </c>
      <c r="C388" s="37">
        <f t="shared" si="31"/>
        <v>93929.914562574326</v>
      </c>
      <c r="D388" s="38">
        <f t="shared" si="29"/>
        <v>39.137464401072634</v>
      </c>
      <c r="E388" s="37">
        <f t="shared" si="30"/>
        <v>93969.052026975405</v>
      </c>
      <c r="F388">
        <f t="shared" si="32"/>
        <v>93</v>
      </c>
    </row>
    <row r="389" spans="2:6" x14ac:dyDescent="0.25">
      <c r="B389" s="39">
        <f t="shared" si="33"/>
        <v>-643.13690642770871</v>
      </c>
      <c r="C389" s="37">
        <f t="shared" si="31"/>
        <v>93325.915120547696</v>
      </c>
      <c r="D389" s="38">
        <f t="shared" si="29"/>
        <v>38.885797966894877</v>
      </c>
      <c r="E389" s="37">
        <f t="shared" si="30"/>
        <v>93364.800918514593</v>
      </c>
      <c r="F389">
        <f t="shared" si="32"/>
        <v>94</v>
      </c>
    </row>
    <row r="390" spans="2:6" x14ac:dyDescent="0.25">
      <c r="B390" s="39">
        <f t="shared" si="33"/>
        <v>-643.13690642770871</v>
      </c>
      <c r="C390" s="37">
        <f t="shared" si="31"/>
        <v>92721.664012086883</v>
      </c>
      <c r="D390" s="38">
        <f t="shared" si="29"/>
        <v>38.63402667170287</v>
      </c>
      <c r="E390" s="37">
        <f t="shared" si="30"/>
        <v>92760.298038758585</v>
      </c>
      <c r="F390">
        <f t="shared" si="32"/>
        <v>95</v>
      </c>
    </row>
    <row r="391" spans="2:6" x14ac:dyDescent="0.25">
      <c r="B391" s="39">
        <f t="shared" si="33"/>
        <v>-643.13690642770871</v>
      </c>
      <c r="C391" s="37">
        <f t="shared" si="31"/>
        <v>92117.161132330875</v>
      </c>
      <c r="D391" s="38">
        <f t="shared" si="29"/>
        <v>38.382150471804529</v>
      </c>
      <c r="E391" s="37">
        <f t="shared" si="30"/>
        <v>92155.543282802682</v>
      </c>
      <c r="F391">
        <f t="shared" si="32"/>
        <v>96</v>
      </c>
    </row>
    <row r="392" spans="2:6" x14ac:dyDescent="0.25">
      <c r="B392" s="39">
        <f t="shared" si="33"/>
        <v>-654.87304220991007</v>
      </c>
      <c r="C392" s="37">
        <f t="shared" si="31"/>
        <v>91500.670240592779</v>
      </c>
      <c r="D392" s="38">
        <f t="shared" ref="D392:D455" si="34">C392*$F$5/12</f>
        <v>38.125279266913658</v>
      </c>
      <c r="E392" s="37">
        <f t="shared" si="30"/>
        <v>91538.79551985969</v>
      </c>
      <c r="F392">
        <f t="shared" si="32"/>
        <v>97</v>
      </c>
    </row>
    <row r="393" spans="2:6" x14ac:dyDescent="0.25">
      <c r="B393" s="39">
        <f t="shared" si="33"/>
        <v>-654.87304220991007</v>
      </c>
      <c r="C393" s="37">
        <f t="shared" si="31"/>
        <v>90883.922477649787</v>
      </c>
      <c r="D393" s="38">
        <f t="shared" si="34"/>
        <v>37.868301032354076</v>
      </c>
      <c r="E393" s="37">
        <f t="shared" ref="E393:E456" si="35">C393+D393</f>
        <v>90921.790778682145</v>
      </c>
      <c r="F393">
        <f t="shared" si="32"/>
        <v>98</v>
      </c>
    </row>
    <row r="394" spans="2:6" x14ac:dyDescent="0.25">
      <c r="B394" s="39">
        <f t="shared" si="33"/>
        <v>-654.87304220991007</v>
      </c>
      <c r="C394" s="37">
        <f t="shared" ref="C394:C457" si="36">E393+B394</f>
        <v>90266.917736472242</v>
      </c>
      <c r="D394" s="38">
        <f t="shared" si="34"/>
        <v>37.611215723530101</v>
      </c>
      <c r="E394" s="37">
        <f t="shared" si="35"/>
        <v>90304.528952195775</v>
      </c>
      <c r="F394">
        <f t="shared" si="32"/>
        <v>99</v>
      </c>
    </row>
    <row r="395" spans="2:6" x14ac:dyDescent="0.25">
      <c r="B395" s="39">
        <f t="shared" si="33"/>
        <v>-654.87304220991007</v>
      </c>
      <c r="C395" s="37">
        <f t="shared" si="36"/>
        <v>89649.655909985871</v>
      </c>
      <c r="D395" s="38">
        <f t="shared" si="34"/>
        <v>37.354023295827446</v>
      </c>
      <c r="E395" s="37">
        <f t="shared" si="35"/>
        <v>89687.009933281704</v>
      </c>
      <c r="F395">
        <f t="shared" si="32"/>
        <v>100</v>
      </c>
    </row>
    <row r="396" spans="2:6" x14ac:dyDescent="0.25">
      <c r="B396" s="39">
        <f t="shared" si="33"/>
        <v>-654.87304220991007</v>
      </c>
      <c r="C396" s="37">
        <f t="shared" si="36"/>
        <v>89032.136891071801</v>
      </c>
      <c r="D396" s="38">
        <f t="shared" si="34"/>
        <v>37.096723704613247</v>
      </c>
      <c r="E396" s="37">
        <f t="shared" si="35"/>
        <v>89069.233614776414</v>
      </c>
      <c r="F396">
        <f t="shared" si="32"/>
        <v>101</v>
      </c>
    </row>
    <row r="397" spans="2:6" x14ac:dyDescent="0.25">
      <c r="B397" s="39">
        <f t="shared" si="33"/>
        <v>-654.87304220991007</v>
      </c>
      <c r="C397" s="37">
        <f t="shared" si="36"/>
        <v>88414.360572566511</v>
      </c>
      <c r="D397" s="38">
        <f t="shared" si="34"/>
        <v>36.839316905236046</v>
      </c>
      <c r="E397" s="37">
        <f t="shared" si="35"/>
        <v>88451.199889471754</v>
      </c>
      <c r="F397">
        <f t="shared" si="32"/>
        <v>102</v>
      </c>
    </row>
    <row r="398" spans="2:6" x14ac:dyDescent="0.25">
      <c r="B398" s="39">
        <f t="shared" si="33"/>
        <v>-654.87304220991007</v>
      </c>
      <c r="C398" s="37">
        <f t="shared" si="36"/>
        <v>87796.326847261851</v>
      </c>
      <c r="D398" s="38">
        <f t="shared" si="34"/>
        <v>36.581802853025771</v>
      </c>
      <c r="E398" s="37">
        <f t="shared" si="35"/>
        <v>87832.90865011487</v>
      </c>
      <c r="F398">
        <f t="shared" si="32"/>
        <v>103</v>
      </c>
    </row>
    <row r="399" spans="2:6" x14ac:dyDescent="0.25">
      <c r="B399" s="39">
        <f t="shared" si="33"/>
        <v>-654.87304220991007</v>
      </c>
      <c r="C399" s="37">
        <f t="shared" si="36"/>
        <v>87178.035607904967</v>
      </c>
      <c r="D399" s="38">
        <f t="shared" si="34"/>
        <v>36.324181503293737</v>
      </c>
      <c r="E399" s="37">
        <f t="shared" si="35"/>
        <v>87214.359789408263</v>
      </c>
      <c r="F399">
        <f t="shared" si="32"/>
        <v>104</v>
      </c>
    </row>
    <row r="400" spans="2:6" x14ac:dyDescent="0.25">
      <c r="B400" s="39">
        <f t="shared" si="33"/>
        <v>-654.87304220991007</v>
      </c>
      <c r="C400" s="37">
        <f t="shared" si="36"/>
        <v>86559.48674719836</v>
      </c>
      <c r="D400" s="38">
        <f t="shared" si="34"/>
        <v>36.066452811332653</v>
      </c>
      <c r="E400" s="37">
        <f t="shared" si="35"/>
        <v>86595.553200009686</v>
      </c>
      <c r="F400">
        <f t="shared" si="32"/>
        <v>105</v>
      </c>
    </row>
    <row r="401" spans="2:6" x14ac:dyDescent="0.25">
      <c r="B401" s="39">
        <f t="shared" si="33"/>
        <v>-654.87304220991007</v>
      </c>
      <c r="C401" s="37">
        <f t="shared" si="36"/>
        <v>85940.680157799783</v>
      </c>
      <c r="D401" s="38">
        <f t="shared" si="34"/>
        <v>35.808616732416574</v>
      </c>
      <c r="E401" s="37">
        <f t="shared" si="35"/>
        <v>85976.488774532205</v>
      </c>
      <c r="F401">
        <f t="shared" si="32"/>
        <v>106</v>
      </c>
    </row>
    <row r="402" spans="2:6" x14ac:dyDescent="0.25">
      <c r="B402" s="39">
        <f t="shared" si="33"/>
        <v>-654.87304220991007</v>
      </c>
      <c r="C402" s="37">
        <f t="shared" si="36"/>
        <v>85321.615732322301</v>
      </c>
      <c r="D402" s="38">
        <f t="shared" si="34"/>
        <v>35.550673221800956</v>
      </c>
      <c r="E402" s="37">
        <f t="shared" si="35"/>
        <v>85357.166405544107</v>
      </c>
      <c r="F402">
        <f t="shared" si="32"/>
        <v>107</v>
      </c>
    </row>
    <row r="403" spans="2:6" x14ac:dyDescent="0.25">
      <c r="B403" s="39">
        <f t="shared" si="33"/>
        <v>-654.87304220991007</v>
      </c>
      <c r="C403" s="37">
        <f t="shared" si="36"/>
        <v>84702.293363334204</v>
      </c>
      <c r="D403" s="38">
        <f t="shared" si="34"/>
        <v>35.292622234722586</v>
      </c>
      <c r="E403" s="37">
        <f t="shared" si="35"/>
        <v>84737.58598556892</v>
      </c>
      <c r="F403">
        <f t="shared" si="32"/>
        <v>108</v>
      </c>
    </row>
    <row r="404" spans="2:6" x14ac:dyDescent="0.25">
      <c r="B404" s="39">
        <f t="shared" si="33"/>
        <v>-666.82334216419008</v>
      </c>
      <c r="C404" s="37">
        <f t="shared" si="36"/>
        <v>84070.762643404727</v>
      </c>
      <c r="D404" s="38">
        <f t="shared" si="34"/>
        <v>35.029484434751971</v>
      </c>
      <c r="E404" s="37">
        <f t="shared" si="35"/>
        <v>84105.792127839479</v>
      </c>
      <c r="F404">
        <f t="shared" si="32"/>
        <v>109</v>
      </c>
    </row>
    <row r="405" spans="2:6" x14ac:dyDescent="0.25">
      <c r="B405" s="39">
        <f t="shared" si="33"/>
        <v>-666.82334216419008</v>
      </c>
      <c r="C405" s="37">
        <f t="shared" si="36"/>
        <v>83438.968785675286</v>
      </c>
      <c r="D405" s="38">
        <f t="shared" si="34"/>
        <v>34.766236994031367</v>
      </c>
      <c r="E405" s="37">
        <f t="shared" si="35"/>
        <v>83473.735022669323</v>
      </c>
      <c r="F405">
        <f t="shared" si="32"/>
        <v>110</v>
      </c>
    </row>
    <row r="406" spans="2:6" x14ac:dyDescent="0.25">
      <c r="B406" s="39">
        <f t="shared" si="33"/>
        <v>-666.82334216419008</v>
      </c>
      <c r="C406" s="37">
        <f t="shared" si="36"/>
        <v>82806.911680505131</v>
      </c>
      <c r="D406" s="38">
        <f t="shared" si="34"/>
        <v>34.502879866877137</v>
      </c>
      <c r="E406" s="37">
        <f t="shared" si="35"/>
        <v>82841.41456037201</v>
      </c>
      <c r="F406">
        <f t="shared" si="32"/>
        <v>111</v>
      </c>
    </row>
    <row r="407" spans="2:6" x14ac:dyDescent="0.25">
      <c r="B407" s="39">
        <f t="shared" si="33"/>
        <v>-666.82334216419008</v>
      </c>
      <c r="C407" s="37">
        <f t="shared" si="36"/>
        <v>82174.591218207817</v>
      </c>
      <c r="D407" s="38">
        <f t="shared" si="34"/>
        <v>34.239413007586592</v>
      </c>
      <c r="E407" s="37">
        <f t="shared" si="35"/>
        <v>82208.830631215402</v>
      </c>
      <c r="F407">
        <f t="shared" si="32"/>
        <v>112</v>
      </c>
    </row>
    <row r="408" spans="2:6" x14ac:dyDescent="0.25">
      <c r="B408" s="39">
        <f t="shared" si="33"/>
        <v>-666.82334216419008</v>
      </c>
      <c r="C408" s="37">
        <f t="shared" si="36"/>
        <v>81542.007289051209</v>
      </c>
      <c r="D408" s="38">
        <f t="shared" si="34"/>
        <v>33.975836370438003</v>
      </c>
      <c r="E408" s="37">
        <f t="shared" si="35"/>
        <v>81575.983125421641</v>
      </c>
      <c r="F408">
        <f t="shared" si="32"/>
        <v>113</v>
      </c>
    </row>
    <row r="409" spans="2:6" x14ac:dyDescent="0.25">
      <c r="B409" s="39">
        <f t="shared" si="33"/>
        <v>-666.82334216419008</v>
      </c>
      <c r="C409" s="37">
        <f t="shared" si="36"/>
        <v>80909.159783257448</v>
      </c>
      <c r="D409" s="38">
        <f t="shared" si="34"/>
        <v>33.712149909690602</v>
      </c>
      <c r="E409" s="37">
        <f t="shared" si="35"/>
        <v>80942.871933167145</v>
      </c>
      <c r="F409">
        <f t="shared" si="32"/>
        <v>114</v>
      </c>
    </row>
    <row r="410" spans="2:6" x14ac:dyDescent="0.25">
      <c r="B410" s="39">
        <f t="shared" si="33"/>
        <v>-666.82334216419008</v>
      </c>
      <c r="C410" s="37">
        <f t="shared" si="36"/>
        <v>80276.048591002953</v>
      </c>
      <c r="D410" s="38">
        <f t="shared" si="34"/>
        <v>33.448353579584563</v>
      </c>
      <c r="E410" s="37">
        <f t="shared" si="35"/>
        <v>80309.496944582541</v>
      </c>
      <c r="F410">
        <f t="shared" si="32"/>
        <v>115</v>
      </c>
    </row>
    <row r="411" spans="2:6" x14ac:dyDescent="0.25">
      <c r="B411" s="39">
        <f t="shared" si="33"/>
        <v>-666.82334216419008</v>
      </c>
      <c r="C411" s="37">
        <f t="shared" si="36"/>
        <v>79642.673602418348</v>
      </c>
      <c r="D411" s="38">
        <f t="shared" si="34"/>
        <v>33.18444733434098</v>
      </c>
      <c r="E411" s="37">
        <f t="shared" si="35"/>
        <v>79675.858049752685</v>
      </c>
      <c r="F411">
        <f t="shared" si="32"/>
        <v>116</v>
      </c>
    </row>
    <row r="412" spans="2:6" x14ac:dyDescent="0.25">
      <c r="B412" s="39">
        <f t="shared" si="33"/>
        <v>-666.82334216419008</v>
      </c>
      <c r="C412" s="37">
        <f t="shared" si="36"/>
        <v>79009.034707588493</v>
      </c>
      <c r="D412" s="38">
        <f t="shared" si="34"/>
        <v>32.920431128161873</v>
      </c>
      <c r="E412" s="37">
        <f t="shared" si="35"/>
        <v>79041.955138716658</v>
      </c>
      <c r="F412">
        <f t="shared" si="32"/>
        <v>117</v>
      </c>
    </row>
    <row r="413" spans="2:6" x14ac:dyDescent="0.25">
      <c r="B413" s="39">
        <f t="shared" si="33"/>
        <v>-666.82334216419008</v>
      </c>
      <c r="C413" s="37">
        <f t="shared" si="36"/>
        <v>78375.131796552465</v>
      </c>
      <c r="D413" s="38">
        <f t="shared" si="34"/>
        <v>32.656304915230194</v>
      </c>
      <c r="E413" s="37">
        <f t="shared" si="35"/>
        <v>78407.788101467697</v>
      </c>
      <c r="F413">
        <f t="shared" si="32"/>
        <v>118</v>
      </c>
    </row>
    <row r="414" spans="2:6" x14ac:dyDescent="0.25">
      <c r="B414" s="39">
        <f t="shared" si="33"/>
        <v>-666.82334216419008</v>
      </c>
      <c r="C414" s="37">
        <f t="shared" si="36"/>
        <v>77740.964759303504</v>
      </c>
      <c r="D414" s="38">
        <f t="shared" si="34"/>
        <v>32.392068649709792</v>
      </c>
      <c r="E414" s="37">
        <f t="shared" si="35"/>
        <v>77773.356827953219</v>
      </c>
      <c r="F414">
        <f t="shared" si="32"/>
        <v>119</v>
      </c>
    </row>
    <row r="415" spans="2:6" x14ac:dyDescent="0.25">
      <c r="B415" s="39">
        <f t="shared" si="33"/>
        <v>-666.82334216419008</v>
      </c>
      <c r="C415" s="37">
        <f t="shared" si="36"/>
        <v>77106.533485789027</v>
      </c>
      <c r="D415" s="38">
        <f t="shared" si="34"/>
        <v>32.127722285745428</v>
      </c>
      <c r="E415" s="37">
        <f t="shared" si="35"/>
        <v>77138.661208074773</v>
      </c>
      <c r="F415">
        <f t="shared" si="32"/>
        <v>120</v>
      </c>
    </row>
    <row r="416" spans="2:6" x14ac:dyDescent="0.25">
      <c r="B416" s="39">
        <f t="shared" si="33"/>
        <v>-678.99171441614067</v>
      </c>
      <c r="C416" s="37">
        <f t="shared" si="36"/>
        <v>76459.669493658628</v>
      </c>
      <c r="D416" s="38">
        <f t="shared" si="34"/>
        <v>31.858195622357766</v>
      </c>
      <c r="E416" s="37">
        <f t="shared" si="35"/>
        <v>76491.527689280992</v>
      </c>
      <c r="F416">
        <f t="shared" si="32"/>
        <v>121</v>
      </c>
    </row>
    <row r="417" spans="2:6" x14ac:dyDescent="0.25">
      <c r="B417" s="39">
        <f t="shared" si="33"/>
        <v>-678.99171441614067</v>
      </c>
      <c r="C417" s="37">
        <f t="shared" si="36"/>
        <v>75812.535974864848</v>
      </c>
      <c r="D417" s="38">
        <f t="shared" si="34"/>
        <v>31.588556656193688</v>
      </c>
      <c r="E417" s="37">
        <f t="shared" si="35"/>
        <v>75844.12453152104</v>
      </c>
      <c r="F417">
        <f t="shared" si="32"/>
        <v>122</v>
      </c>
    </row>
    <row r="418" spans="2:6" x14ac:dyDescent="0.25">
      <c r="B418" s="39">
        <f t="shared" si="33"/>
        <v>-678.99171441614067</v>
      </c>
      <c r="C418" s="37">
        <f t="shared" si="36"/>
        <v>75165.132817104895</v>
      </c>
      <c r="D418" s="38">
        <f t="shared" si="34"/>
        <v>31.318805340460372</v>
      </c>
      <c r="E418" s="37">
        <f t="shared" si="35"/>
        <v>75196.451622445355</v>
      </c>
      <c r="F418">
        <f t="shared" si="32"/>
        <v>123</v>
      </c>
    </row>
    <row r="419" spans="2:6" x14ac:dyDescent="0.25">
      <c r="B419" s="39">
        <f t="shared" si="33"/>
        <v>-678.99171441614067</v>
      </c>
      <c r="C419" s="37">
        <f t="shared" si="36"/>
        <v>74517.45990802921</v>
      </c>
      <c r="D419" s="38">
        <f t="shared" si="34"/>
        <v>31.048941628345503</v>
      </c>
      <c r="E419" s="37">
        <f t="shared" si="35"/>
        <v>74548.508849657563</v>
      </c>
      <c r="F419">
        <f t="shared" si="32"/>
        <v>124</v>
      </c>
    </row>
    <row r="420" spans="2:6" x14ac:dyDescent="0.25">
      <c r="B420" s="39">
        <f t="shared" si="33"/>
        <v>-678.99171441614067</v>
      </c>
      <c r="C420" s="37">
        <f t="shared" si="36"/>
        <v>73869.517135241418</v>
      </c>
      <c r="D420" s="38">
        <f t="shared" si="34"/>
        <v>30.778965473017255</v>
      </c>
      <c r="E420" s="37">
        <f t="shared" si="35"/>
        <v>73900.296100714433</v>
      </c>
      <c r="F420">
        <f t="shared" si="32"/>
        <v>125</v>
      </c>
    </row>
    <row r="421" spans="2:6" x14ac:dyDescent="0.25">
      <c r="B421" s="39">
        <f t="shared" si="33"/>
        <v>-678.99171441614067</v>
      </c>
      <c r="C421" s="37">
        <f t="shared" si="36"/>
        <v>73221.304386298289</v>
      </c>
      <c r="D421" s="38">
        <f t="shared" si="34"/>
        <v>30.508876827624288</v>
      </c>
      <c r="E421" s="37">
        <f t="shared" si="35"/>
        <v>73251.813263125907</v>
      </c>
      <c r="F421">
        <f t="shared" si="32"/>
        <v>126</v>
      </c>
    </row>
    <row r="422" spans="2:6" x14ac:dyDescent="0.25">
      <c r="B422" s="39">
        <f t="shared" si="33"/>
        <v>-678.99171441614067</v>
      </c>
      <c r="C422" s="37">
        <f t="shared" si="36"/>
        <v>72572.821548709762</v>
      </c>
      <c r="D422" s="38">
        <f t="shared" si="34"/>
        <v>30.238675645295732</v>
      </c>
      <c r="E422" s="37">
        <f t="shared" si="35"/>
        <v>72603.060224355053</v>
      </c>
      <c r="F422">
        <f t="shared" si="32"/>
        <v>127</v>
      </c>
    </row>
    <row r="423" spans="2:6" x14ac:dyDescent="0.25">
      <c r="B423" s="39">
        <f t="shared" si="33"/>
        <v>-678.99171441614067</v>
      </c>
      <c r="C423" s="37">
        <f t="shared" si="36"/>
        <v>71924.068509938908</v>
      </c>
      <c r="D423" s="38">
        <f t="shared" si="34"/>
        <v>29.968361879141213</v>
      </c>
      <c r="E423" s="37">
        <f t="shared" si="35"/>
        <v>71954.036871818054</v>
      </c>
      <c r="F423">
        <f t="shared" si="32"/>
        <v>128</v>
      </c>
    </row>
    <row r="424" spans="2:6" x14ac:dyDescent="0.25">
      <c r="B424" s="39">
        <f t="shared" si="33"/>
        <v>-678.99171441614067</v>
      </c>
      <c r="C424" s="37">
        <f t="shared" si="36"/>
        <v>71275.04515740191</v>
      </c>
      <c r="D424" s="38">
        <f t="shared" si="34"/>
        <v>29.697935482250799</v>
      </c>
      <c r="E424" s="37">
        <f t="shared" si="35"/>
        <v>71304.743092884164</v>
      </c>
      <c r="F424">
        <f t="shared" si="32"/>
        <v>129</v>
      </c>
    </row>
    <row r="425" spans="2:6" x14ac:dyDescent="0.25">
      <c r="B425" s="39">
        <f t="shared" si="33"/>
        <v>-678.99171441614067</v>
      </c>
      <c r="C425" s="37">
        <f t="shared" si="36"/>
        <v>70625.75137846802</v>
      </c>
      <c r="D425" s="38">
        <f t="shared" si="34"/>
        <v>29.42739640769501</v>
      </c>
      <c r="E425" s="37">
        <f t="shared" si="35"/>
        <v>70655.17877487572</v>
      </c>
      <c r="F425">
        <f t="shared" si="32"/>
        <v>130</v>
      </c>
    </row>
    <row r="426" spans="2:6" x14ac:dyDescent="0.25">
      <c r="B426" s="39">
        <f t="shared" si="33"/>
        <v>-678.99171441614067</v>
      </c>
      <c r="C426" s="37">
        <f t="shared" si="36"/>
        <v>69976.187060459575</v>
      </c>
      <c r="D426" s="38">
        <f t="shared" si="34"/>
        <v>29.156744608524821</v>
      </c>
      <c r="E426" s="37">
        <f t="shared" si="35"/>
        <v>70005.3438050681</v>
      </c>
      <c r="F426">
        <f t="shared" ref="F426:F489" si="37">F425+1</f>
        <v>131</v>
      </c>
    </row>
    <row r="427" spans="2:6" x14ac:dyDescent="0.25">
      <c r="B427" s="39">
        <f t="shared" si="33"/>
        <v>-678.99171441614067</v>
      </c>
      <c r="C427" s="37">
        <f t="shared" si="36"/>
        <v>69326.352090651955</v>
      </c>
      <c r="D427" s="38">
        <f t="shared" si="34"/>
        <v>28.885980037771649</v>
      </c>
      <c r="E427" s="37">
        <f t="shared" si="35"/>
        <v>69355.238070689724</v>
      </c>
      <c r="F427">
        <f t="shared" si="37"/>
        <v>132</v>
      </c>
    </row>
    <row r="428" spans="2:6" x14ac:dyDescent="0.25">
      <c r="B428" s="39">
        <f t="shared" si="33"/>
        <v>-691.3821384078841</v>
      </c>
      <c r="C428" s="37">
        <f t="shared" si="36"/>
        <v>68663.855932281833</v>
      </c>
      <c r="D428" s="38">
        <f t="shared" si="34"/>
        <v>28.609939971784097</v>
      </c>
      <c r="E428" s="37">
        <f t="shared" si="35"/>
        <v>68692.465872253611</v>
      </c>
      <c r="F428">
        <f t="shared" si="37"/>
        <v>133</v>
      </c>
    </row>
    <row r="429" spans="2:6" x14ac:dyDescent="0.25">
      <c r="B429" s="39">
        <f t="shared" si="33"/>
        <v>-691.3821384078841</v>
      </c>
      <c r="C429" s="37">
        <f t="shared" si="36"/>
        <v>68001.08373384572</v>
      </c>
      <c r="D429" s="38">
        <f t="shared" si="34"/>
        <v>28.333784889102386</v>
      </c>
      <c r="E429" s="37">
        <f t="shared" si="35"/>
        <v>68029.417518734816</v>
      </c>
      <c r="F429">
        <f t="shared" si="37"/>
        <v>134</v>
      </c>
    </row>
    <row r="430" spans="2:6" x14ac:dyDescent="0.25">
      <c r="B430" s="39">
        <f t="shared" si="33"/>
        <v>-691.3821384078841</v>
      </c>
      <c r="C430" s="37">
        <f t="shared" si="36"/>
        <v>67338.035380326924</v>
      </c>
      <c r="D430" s="38">
        <f t="shared" si="34"/>
        <v>28.057514741802887</v>
      </c>
      <c r="E430" s="37">
        <f t="shared" si="35"/>
        <v>67366.092895068723</v>
      </c>
      <c r="F430">
        <f t="shared" si="37"/>
        <v>135</v>
      </c>
    </row>
    <row r="431" spans="2:6" x14ac:dyDescent="0.25">
      <c r="B431" s="39">
        <f t="shared" si="33"/>
        <v>-691.3821384078841</v>
      </c>
      <c r="C431" s="37">
        <f t="shared" si="36"/>
        <v>66674.710756660832</v>
      </c>
      <c r="D431" s="38">
        <f t="shared" si="34"/>
        <v>27.781129481942013</v>
      </c>
      <c r="E431" s="37">
        <f t="shared" si="35"/>
        <v>66702.491886142772</v>
      </c>
      <c r="F431">
        <f t="shared" si="37"/>
        <v>136</v>
      </c>
    </row>
    <row r="432" spans="2:6" x14ac:dyDescent="0.25">
      <c r="B432" s="39">
        <f t="shared" si="33"/>
        <v>-691.3821384078841</v>
      </c>
      <c r="C432" s="37">
        <f t="shared" si="36"/>
        <v>66011.109747734881</v>
      </c>
      <c r="D432" s="38">
        <f t="shared" si="34"/>
        <v>27.504629061556201</v>
      </c>
      <c r="E432" s="37">
        <f t="shared" si="35"/>
        <v>66038.614376796439</v>
      </c>
      <c r="F432">
        <f t="shared" si="37"/>
        <v>137</v>
      </c>
    </row>
    <row r="433" spans="2:6" x14ac:dyDescent="0.25">
      <c r="B433" s="39">
        <f t="shared" si="33"/>
        <v>-691.3821384078841</v>
      </c>
      <c r="C433" s="37">
        <f t="shared" si="36"/>
        <v>65347.232238388555</v>
      </c>
      <c r="D433" s="38">
        <f t="shared" si="34"/>
        <v>27.228013432661896</v>
      </c>
      <c r="E433" s="37">
        <f t="shared" si="35"/>
        <v>65374.46025182122</v>
      </c>
      <c r="F433">
        <f t="shared" si="37"/>
        <v>138</v>
      </c>
    </row>
    <row r="434" spans="2:6" x14ac:dyDescent="0.25">
      <c r="B434" s="39">
        <f t="shared" si="33"/>
        <v>-691.3821384078841</v>
      </c>
      <c r="C434" s="37">
        <f t="shared" si="36"/>
        <v>64683.078113413336</v>
      </c>
      <c r="D434" s="38">
        <f t="shared" si="34"/>
        <v>26.951282547255559</v>
      </c>
      <c r="E434" s="37">
        <f t="shared" si="35"/>
        <v>64710.029395960592</v>
      </c>
      <c r="F434">
        <f t="shared" si="37"/>
        <v>139</v>
      </c>
    </row>
    <row r="435" spans="2:6" x14ac:dyDescent="0.25">
      <c r="B435" s="39">
        <f t="shared" si="33"/>
        <v>-691.3821384078841</v>
      </c>
      <c r="C435" s="37">
        <f t="shared" si="36"/>
        <v>64018.647257552708</v>
      </c>
      <c r="D435" s="38">
        <f t="shared" si="34"/>
        <v>26.674436357313628</v>
      </c>
      <c r="E435" s="37">
        <f t="shared" si="35"/>
        <v>64045.321693910024</v>
      </c>
      <c r="F435">
        <f t="shared" si="37"/>
        <v>140</v>
      </c>
    </row>
    <row r="436" spans="2:6" x14ac:dyDescent="0.25">
      <c r="B436" s="39">
        <f t="shared" si="33"/>
        <v>-691.3821384078841</v>
      </c>
      <c r="C436" s="37">
        <f t="shared" si="36"/>
        <v>63353.93955550214</v>
      </c>
      <c r="D436" s="38">
        <f t="shared" si="34"/>
        <v>26.39747481479256</v>
      </c>
      <c r="E436" s="37">
        <f t="shared" si="35"/>
        <v>63380.337030316936</v>
      </c>
      <c r="F436">
        <f t="shared" si="37"/>
        <v>141</v>
      </c>
    </row>
    <row r="437" spans="2:6" x14ac:dyDescent="0.25">
      <c r="B437" s="39">
        <f t="shared" ref="B437:B500" si="38">B425*(1+$I$5)</f>
        <v>-691.3821384078841</v>
      </c>
      <c r="C437" s="37">
        <f t="shared" si="36"/>
        <v>62688.954891909052</v>
      </c>
      <c r="D437" s="38">
        <f t="shared" si="34"/>
        <v>26.120397871628771</v>
      </c>
      <c r="E437" s="37">
        <f t="shared" si="35"/>
        <v>62715.075289780681</v>
      </c>
      <c r="F437">
        <f t="shared" si="37"/>
        <v>142</v>
      </c>
    </row>
    <row r="438" spans="2:6" x14ac:dyDescent="0.25">
      <c r="B438" s="39">
        <f t="shared" si="38"/>
        <v>-691.3821384078841</v>
      </c>
      <c r="C438" s="37">
        <f t="shared" si="36"/>
        <v>62023.693151372798</v>
      </c>
      <c r="D438" s="38">
        <f t="shared" si="34"/>
        <v>25.843205479738668</v>
      </c>
      <c r="E438" s="37">
        <f t="shared" si="35"/>
        <v>62049.536356852535</v>
      </c>
      <c r="F438">
        <f t="shared" si="37"/>
        <v>143</v>
      </c>
    </row>
    <row r="439" spans="2:6" x14ac:dyDescent="0.25">
      <c r="B439" s="39">
        <f t="shared" si="38"/>
        <v>-691.3821384078841</v>
      </c>
      <c r="C439" s="37">
        <f t="shared" si="36"/>
        <v>61358.154218444652</v>
      </c>
      <c r="D439" s="38">
        <f t="shared" si="34"/>
        <v>25.565897591018608</v>
      </c>
      <c r="E439" s="37">
        <f t="shared" si="35"/>
        <v>61383.720116035671</v>
      </c>
      <c r="F439">
        <f t="shared" si="37"/>
        <v>144</v>
      </c>
    </row>
    <row r="440" spans="2:6" x14ac:dyDescent="0.25">
      <c r="B440" s="39">
        <f t="shared" si="38"/>
        <v>-703.99866619947613</v>
      </c>
      <c r="C440" s="37">
        <f t="shared" si="36"/>
        <v>60679.721449836194</v>
      </c>
      <c r="D440" s="38">
        <f t="shared" si="34"/>
        <v>25.283217270765082</v>
      </c>
      <c r="E440" s="37">
        <f t="shared" si="35"/>
        <v>60705.004667106958</v>
      </c>
      <c r="F440">
        <f t="shared" si="37"/>
        <v>145</v>
      </c>
    </row>
    <row r="441" spans="2:6" x14ac:dyDescent="0.25">
      <c r="B441" s="39">
        <f t="shared" si="38"/>
        <v>-703.99866619947613</v>
      </c>
      <c r="C441" s="37">
        <f t="shared" si="36"/>
        <v>60001.00600090748</v>
      </c>
      <c r="D441" s="38">
        <f t="shared" si="34"/>
        <v>25.000419167044782</v>
      </c>
      <c r="E441" s="37">
        <f t="shared" si="35"/>
        <v>60026.006420074526</v>
      </c>
      <c r="F441">
        <f t="shared" si="37"/>
        <v>146</v>
      </c>
    </row>
    <row r="442" spans="2:6" x14ac:dyDescent="0.25">
      <c r="B442" s="39">
        <f t="shared" si="38"/>
        <v>-703.99866619947613</v>
      </c>
      <c r="C442" s="37">
        <f t="shared" si="36"/>
        <v>59322.007753875048</v>
      </c>
      <c r="D442" s="38">
        <f t="shared" si="34"/>
        <v>24.717503230781272</v>
      </c>
      <c r="E442" s="37">
        <f t="shared" si="35"/>
        <v>59346.725257105827</v>
      </c>
      <c r="F442">
        <f t="shared" si="37"/>
        <v>147</v>
      </c>
    </row>
    <row r="443" spans="2:6" x14ac:dyDescent="0.25">
      <c r="B443" s="39">
        <f t="shared" si="38"/>
        <v>-703.99866619947613</v>
      </c>
      <c r="C443" s="37">
        <f t="shared" si="36"/>
        <v>58642.72659090635</v>
      </c>
      <c r="D443" s="38">
        <f t="shared" si="34"/>
        <v>24.434469412877647</v>
      </c>
      <c r="E443" s="37">
        <f t="shared" si="35"/>
        <v>58667.161060319224</v>
      </c>
      <c r="F443">
        <f t="shared" si="37"/>
        <v>148</v>
      </c>
    </row>
    <row r="444" spans="2:6" x14ac:dyDescent="0.25">
      <c r="B444" s="39">
        <f t="shared" si="38"/>
        <v>-703.99866619947613</v>
      </c>
      <c r="C444" s="37">
        <f t="shared" si="36"/>
        <v>57963.162394119747</v>
      </c>
      <c r="D444" s="38">
        <f t="shared" si="34"/>
        <v>24.151317664216563</v>
      </c>
      <c r="E444" s="37">
        <f t="shared" si="35"/>
        <v>57987.313711783965</v>
      </c>
      <c r="F444">
        <f t="shared" si="37"/>
        <v>149</v>
      </c>
    </row>
    <row r="445" spans="2:6" x14ac:dyDescent="0.25">
      <c r="B445" s="39">
        <f t="shared" si="38"/>
        <v>-703.99866619947613</v>
      </c>
      <c r="C445" s="37">
        <f t="shared" si="36"/>
        <v>57283.315045584488</v>
      </c>
      <c r="D445" s="38">
        <f t="shared" si="34"/>
        <v>23.868047935660204</v>
      </c>
      <c r="E445" s="37">
        <f t="shared" si="35"/>
        <v>57307.183093520151</v>
      </c>
      <c r="F445">
        <f t="shared" si="37"/>
        <v>150</v>
      </c>
    </row>
    <row r="446" spans="2:6" x14ac:dyDescent="0.25">
      <c r="B446" s="39">
        <f t="shared" si="38"/>
        <v>-703.99866619947613</v>
      </c>
      <c r="C446" s="37">
        <f t="shared" si="36"/>
        <v>56603.184427320673</v>
      </c>
      <c r="D446" s="38">
        <f t="shared" si="34"/>
        <v>23.584660178050282</v>
      </c>
      <c r="E446" s="37">
        <f t="shared" si="35"/>
        <v>56626.769087498724</v>
      </c>
      <c r="F446">
        <f t="shared" si="37"/>
        <v>151</v>
      </c>
    </row>
    <row r="447" spans="2:6" x14ac:dyDescent="0.25">
      <c r="B447" s="39">
        <f t="shared" si="38"/>
        <v>-703.99866619947613</v>
      </c>
      <c r="C447" s="37">
        <f t="shared" si="36"/>
        <v>55922.770421299247</v>
      </c>
      <c r="D447" s="38">
        <f t="shared" si="34"/>
        <v>23.301154342208022</v>
      </c>
      <c r="E447" s="37">
        <f t="shared" si="35"/>
        <v>55946.071575641457</v>
      </c>
      <c r="F447">
        <f t="shared" si="37"/>
        <v>152</v>
      </c>
    </row>
    <row r="448" spans="2:6" x14ac:dyDescent="0.25">
      <c r="B448" s="39">
        <f t="shared" si="38"/>
        <v>-703.99866619947613</v>
      </c>
      <c r="C448" s="37">
        <f t="shared" si="36"/>
        <v>55242.07290944198</v>
      </c>
      <c r="D448" s="38">
        <f t="shared" si="34"/>
        <v>23.017530378934158</v>
      </c>
      <c r="E448" s="37">
        <f t="shared" si="35"/>
        <v>55265.090439820917</v>
      </c>
      <c r="F448">
        <f t="shared" si="37"/>
        <v>153</v>
      </c>
    </row>
    <row r="449" spans="2:6" x14ac:dyDescent="0.25">
      <c r="B449" s="39">
        <f t="shared" si="38"/>
        <v>-703.99866619947613</v>
      </c>
      <c r="C449" s="37">
        <f t="shared" si="36"/>
        <v>54561.09177362144</v>
      </c>
      <c r="D449" s="38">
        <f t="shared" si="34"/>
        <v>22.733788239008934</v>
      </c>
      <c r="E449" s="37">
        <f t="shared" si="35"/>
        <v>54583.825561860445</v>
      </c>
      <c r="F449">
        <f t="shared" si="37"/>
        <v>154</v>
      </c>
    </row>
    <row r="450" spans="2:6" x14ac:dyDescent="0.25">
      <c r="B450" s="39">
        <f t="shared" si="38"/>
        <v>-703.99866619947613</v>
      </c>
      <c r="C450" s="37">
        <f t="shared" si="36"/>
        <v>53879.826895660968</v>
      </c>
      <c r="D450" s="38">
        <f t="shared" si="34"/>
        <v>22.44992787319207</v>
      </c>
      <c r="E450" s="37">
        <f t="shared" si="35"/>
        <v>53902.276823534157</v>
      </c>
      <c r="F450">
        <f t="shared" si="37"/>
        <v>155</v>
      </c>
    </row>
    <row r="451" spans="2:6" x14ac:dyDescent="0.25">
      <c r="B451" s="39">
        <f t="shared" si="38"/>
        <v>-703.99866619947613</v>
      </c>
      <c r="C451" s="37">
        <f t="shared" si="36"/>
        <v>53198.27815733468</v>
      </c>
      <c r="D451" s="38">
        <f t="shared" si="34"/>
        <v>22.165949232222783</v>
      </c>
      <c r="E451" s="37">
        <f t="shared" si="35"/>
        <v>53220.444106566902</v>
      </c>
      <c r="F451">
        <f t="shared" si="37"/>
        <v>156</v>
      </c>
    </row>
    <row r="452" spans="2:6" x14ac:dyDescent="0.25">
      <c r="B452" s="39">
        <f t="shared" si="38"/>
        <v>-716.84542379405752</v>
      </c>
      <c r="C452" s="37">
        <f t="shared" si="36"/>
        <v>52503.598682772841</v>
      </c>
      <c r="D452" s="38">
        <f t="shared" si="34"/>
        <v>21.87649945115535</v>
      </c>
      <c r="E452" s="37">
        <f t="shared" si="35"/>
        <v>52525.475182224</v>
      </c>
      <c r="F452">
        <f t="shared" si="37"/>
        <v>157</v>
      </c>
    </row>
    <row r="453" spans="2:6" x14ac:dyDescent="0.25">
      <c r="B453" s="39">
        <f t="shared" si="38"/>
        <v>-716.84542379405752</v>
      </c>
      <c r="C453" s="37">
        <f t="shared" si="36"/>
        <v>51808.629758429939</v>
      </c>
      <c r="D453" s="38">
        <f t="shared" si="34"/>
        <v>21.586929066012473</v>
      </c>
      <c r="E453" s="37">
        <f t="shared" si="35"/>
        <v>51830.216687495951</v>
      </c>
      <c r="F453">
        <f t="shared" si="37"/>
        <v>158</v>
      </c>
    </row>
    <row r="454" spans="2:6" x14ac:dyDescent="0.25">
      <c r="B454" s="39">
        <f t="shared" si="38"/>
        <v>-716.84542379405752</v>
      </c>
      <c r="C454" s="37">
        <f t="shared" si="36"/>
        <v>51113.371263701891</v>
      </c>
      <c r="D454" s="38">
        <f t="shared" si="34"/>
        <v>21.297238026542455</v>
      </c>
      <c r="E454" s="37">
        <f t="shared" si="35"/>
        <v>51134.668501728433</v>
      </c>
      <c r="F454">
        <f t="shared" si="37"/>
        <v>159</v>
      </c>
    </row>
    <row r="455" spans="2:6" x14ac:dyDescent="0.25">
      <c r="B455" s="39">
        <f t="shared" si="38"/>
        <v>-716.84542379405752</v>
      </c>
      <c r="C455" s="37">
        <f t="shared" si="36"/>
        <v>50417.823077934372</v>
      </c>
      <c r="D455" s="38">
        <f t="shared" si="34"/>
        <v>21.007426282472654</v>
      </c>
      <c r="E455" s="37">
        <f t="shared" si="35"/>
        <v>50438.830504216843</v>
      </c>
      <c r="F455">
        <f t="shared" si="37"/>
        <v>160</v>
      </c>
    </row>
    <row r="456" spans="2:6" x14ac:dyDescent="0.25">
      <c r="B456" s="39">
        <f t="shared" si="38"/>
        <v>-716.84542379405752</v>
      </c>
      <c r="C456" s="37">
        <f t="shared" si="36"/>
        <v>49721.985080422783</v>
      </c>
      <c r="D456" s="38">
        <f t="shared" ref="D456:D519" si="39">C456*$F$5/12</f>
        <v>20.717493783509493</v>
      </c>
      <c r="E456" s="37">
        <f t="shared" si="35"/>
        <v>49742.702574206291</v>
      </c>
      <c r="F456">
        <f t="shared" si="37"/>
        <v>161</v>
      </c>
    </row>
    <row r="457" spans="2:6" x14ac:dyDescent="0.25">
      <c r="B457" s="39">
        <f t="shared" si="38"/>
        <v>-716.84542379405752</v>
      </c>
      <c r="C457" s="37">
        <f t="shared" si="36"/>
        <v>49025.85715041223</v>
      </c>
      <c r="D457" s="38">
        <f t="shared" si="39"/>
        <v>20.427440479338429</v>
      </c>
      <c r="E457" s="37">
        <f t="shared" ref="E457:E520" si="40">C457+D457</f>
        <v>49046.28459089157</v>
      </c>
      <c r="F457">
        <f t="shared" si="37"/>
        <v>162</v>
      </c>
    </row>
    <row r="458" spans="2:6" x14ac:dyDescent="0.25">
      <c r="B458" s="39">
        <f t="shared" si="38"/>
        <v>-716.84542379405752</v>
      </c>
      <c r="C458" s="37">
        <f t="shared" ref="C458:C521" si="41">E457+B458</f>
        <v>48329.439167097509</v>
      </c>
      <c r="D458" s="38">
        <f t="shared" si="39"/>
        <v>20.137266319623961</v>
      </c>
      <c r="E458" s="37">
        <f t="shared" si="40"/>
        <v>48349.576433417133</v>
      </c>
      <c r="F458">
        <f t="shared" si="37"/>
        <v>163</v>
      </c>
    </row>
    <row r="459" spans="2:6" x14ac:dyDescent="0.25">
      <c r="B459" s="39">
        <f t="shared" si="38"/>
        <v>-716.84542379405752</v>
      </c>
      <c r="C459" s="37">
        <f t="shared" si="41"/>
        <v>47632.731009623072</v>
      </c>
      <c r="D459" s="38">
        <f t="shared" si="39"/>
        <v>19.846971254009613</v>
      </c>
      <c r="E459" s="37">
        <f t="shared" si="40"/>
        <v>47652.577980877082</v>
      </c>
      <c r="F459">
        <f t="shared" si="37"/>
        <v>164</v>
      </c>
    </row>
    <row r="460" spans="2:6" x14ac:dyDescent="0.25">
      <c r="B460" s="39">
        <f t="shared" si="38"/>
        <v>-716.84542379405752</v>
      </c>
      <c r="C460" s="37">
        <f t="shared" si="41"/>
        <v>46935.732557083022</v>
      </c>
      <c r="D460" s="38">
        <f t="shared" si="39"/>
        <v>19.556555232117926</v>
      </c>
      <c r="E460" s="37">
        <f t="shared" si="40"/>
        <v>46955.289112315142</v>
      </c>
      <c r="F460">
        <f t="shared" si="37"/>
        <v>165</v>
      </c>
    </row>
    <row r="461" spans="2:6" x14ac:dyDescent="0.25">
      <c r="B461" s="39">
        <f t="shared" si="38"/>
        <v>-716.84542379405752</v>
      </c>
      <c r="C461" s="37">
        <f t="shared" si="41"/>
        <v>46238.443688521082</v>
      </c>
      <c r="D461" s="38">
        <f t="shared" si="39"/>
        <v>19.266018203550452</v>
      </c>
      <c r="E461" s="37">
        <f t="shared" si="40"/>
        <v>46257.709706724629</v>
      </c>
      <c r="F461">
        <f t="shared" si="37"/>
        <v>166</v>
      </c>
    </row>
    <row r="462" spans="2:6" x14ac:dyDescent="0.25">
      <c r="B462" s="39">
        <f t="shared" si="38"/>
        <v>-716.84542379405752</v>
      </c>
      <c r="C462" s="37">
        <f t="shared" si="41"/>
        <v>45540.864282930568</v>
      </c>
      <c r="D462" s="38">
        <f t="shared" si="39"/>
        <v>18.975360117887735</v>
      </c>
      <c r="E462" s="37">
        <f t="shared" si="40"/>
        <v>45559.839643048457</v>
      </c>
      <c r="F462">
        <f t="shared" si="37"/>
        <v>167</v>
      </c>
    </row>
    <row r="463" spans="2:6" x14ac:dyDescent="0.25">
      <c r="B463" s="39">
        <f t="shared" si="38"/>
        <v>-716.84542379405752</v>
      </c>
      <c r="C463" s="37">
        <f t="shared" si="41"/>
        <v>44842.994219254397</v>
      </c>
      <c r="D463" s="38">
        <f t="shared" si="39"/>
        <v>18.684580924689332</v>
      </c>
      <c r="E463" s="37">
        <f t="shared" si="40"/>
        <v>44861.678800179085</v>
      </c>
      <c r="F463">
        <f t="shared" si="37"/>
        <v>168</v>
      </c>
    </row>
    <row r="464" spans="2:6" x14ac:dyDescent="0.25">
      <c r="B464" s="39">
        <f t="shared" si="38"/>
        <v>-729.92661248718753</v>
      </c>
      <c r="C464" s="37">
        <f t="shared" si="41"/>
        <v>44131.752187691898</v>
      </c>
      <c r="D464" s="38">
        <f t="shared" si="39"/>
        <v>18.388230078204959</v>
      </c>
      <c r="E464" s="37">
        <f t="shared" si="40"/>
        <v>44150.140417770104</v>
      </c>
      <c r="F464">
        <f t="shared" si="37"/>
        <v>169</v>
      </c>
    </row>
    <row r="465" spans="2:6" x14ac:dyDescent="0.25">
      <c r="B465" s="39">
        <f t="shared" si="38"/>
        <v>-729.92661248718753</v>
      </c>
      <c r="C465" s="37">
        <f t="shared" si="41"/>
        <v>43420.213805282918</v>
      </c>
      <c r="D465" s="38">
        <f t="shared" si="39"/>
        <v>18.091755752201216</v>
      </c>
      <c r="E465" s="37">
        <f t="shared" si="40"/>
        <v>43438.305561035122</v>
      </c>
      <c r="F465">
        <f t="shared" si="37"/>
        <v>170</v>
      </c>
    </row>
    <row r="466" spans="2:6" x14ac:dyDescent="0.25">
      <c r="B466" s="39">
        <f t="shared" si="38"/>
        <v>-729.92661248718753</v>
      </c>
      <c r="C466" s="37">
        <f t="shared" si="41"/>
        <v>42708.378948547936</v>
      </c>
      <c r="D466" s="38">
        <f t="shared" si="39"/>
        <v>17.795157895228307</v>
      </c>
      <c r="E466" s="37">
        <f t="shared" si="40"/>
        <v>42726.174106443163</v>
      </c>
      <c r="F466">
        <f t="shared" si="37"/>
        <v>171</v>
      </c>
    </row>
    <row r="467" spans="2:6" x14ac:dyDescent="0.25">
      <c r="B467" s="39">
        <f t="shared" si="38"/>
        <v>-729.92661248718753</v>
      </c>
      <c r="C467" s="37">
        <f t="shared" si="41"/>
        <v>41996.247493955976</v>
      </c>
      <c r="D467" s="38">
        <f t="shared" si="39"/>
        <v>17.498436455814993</v>
      </c>
      <c r="E467" s="37">
        <f t="shared" si="40"/>
        <v>42013.745930411795</v>
      </c>
      <c r="F467">
        <f t="shared" si="37"/>
        <v>172</v>
      </c>
    </row>
    <row r="468" spans="2:6" x14ac:dyDescent="0.25">
      <c r="B468" s="39">
        <f t="shared" si="38"/>
        <v>-729.92661248718753</v>
      </c>
      <c r="C468" s="37">
        <f t="shared" si="41"/>
        <v>41283.819317924608</v>
      </c>
      <c r="D468" s="38">
        <f t="shared" si="39"/>
        <v>17.201591382468589</v>
      </c>
      <c r="E468" s="37">
        <f t="shared" si="40"/>
        <v>41301.020909307073</v>
      </c>
      <c r="F468">
        <f t="shared" si="37"/>
        <v>173</v>
      </c>
    </row>
    <row r="469" spans="2:6" x14ac:dyDescent="0.25">
      <c r="B469" s="39">
        <f t="shared" si="38"/>
        <v>-729.92661248718753</v>
      </c>
      <c r="C469" s="37">
        <f t="shared" si="41"/>
        <v>40571.094296819887</v>
      </c>
      <c r="D469" s="38">
        <f t="shared" si="39"/>
        <v>16.904622623674953</v>
      </c>
      <c r="E469" s="37">
        <f t="shared" si="40"/>
        <v>40587.998919443562</v>
      </c>
      <c r="F469">
        <f t="shared" si="37"/>
        <v>174</v>
      </c>
    </row>
    <row r="470" spans="2:6" x14ac:dyDescent="0.25">
      <c r="B470" s="39">
        <f t="shared" si="38"/>
        <v>-729.92661248718753</v>
      </c>
      <c r="C470" s="37">
        <f t="shared" si="41"/>
        <v>39858.072306956376</v>
      </c>
      <c r="D470" s="38">
        <f t="shared" si="39"/>
        <v>16.607530127898489</v>
      </c>
      <c r="E470" s="37">
        <f t="shared" si="40"/>
        <v>39874.679837084273</v>
      </c>
      <c r="F470">
        <f t="shared" si="37"/>
        <v>175</v>
      </c>
    </row>
    <row r="471" spans="2:6" x14ac:dyDescent="0.25">
      <c r="B471" s="39">
        <f t="shared" si="38"/>
        <v>-729.92661248718753</v>
      </c>
      <c r="C471" s="37">
        <f t="shared" si="41"/>
        <v>39144.753224597087</v>
      </c>
      <c r="D471" s="38">
        <f t="shared" si="39"/>
        <v>16.310313843582119</v>
      </c>
      <c r="E471" s="37">
        <f t="shared" si="40"/>
        <v>39161.063538440671</v>
      </c>
      <c r="F471">
        <f t="shared" si="37"/>
        <v>176</v>
      </c>
    </row>
    <row r="472" spans="2:6" x14ac:dyDescent="0.25">
      <c r="B472" s="39">
        <f t="shared" si="38"/>
        <v>-729.92661248718753</v>
      </c>
      <c r="C472" s="37">
        <f t="shared" si="41"/>
        <v>38431.136925953484</v>
      </c>
      <c r="D472" s="38">
        <f t="shared" si="39"/>
        <v>16.012973719147286</v>
      </c>
      <c r="E472" s="37">
        <f t="shared" si="40"/>
        <v>38447.14989967263</v>
      </c>
      <c r="F472">
        <f t="shared" si="37"/>
        <v>177</v>
      </c>
    </row>
    <row r="473" spans="2:6" x14ac:dyDescent="0.25">
      <c r="B473" s="39">
        <f t="shared" si="38"/>
        <v>-729.92661248718753</v>
      </c>
      <c r="C473" s="37">
        <f t="shared" si="41"/>
        <v>37717.223287185443</v>
      </c>
      <c r="D473" s="38">
        <f t="shared" si="39"/>
        <v>15.715509702993934</v>
      </c>
      <c r="E473" s="37">
        <f t="shared" si="40"/>
        <v>37732.93879688844</v>
      </c>
      <c r="F473">
        <f t="shared" si="37"/>
        <v>178</v>
      </c>
    </row>
    <row r="474" spans="2:6" x14ac:dyDescent="0.25">
      <c r="B474" s="39">
        <f t="shared" si="38"/>
        <v>-729.92661248718753</v>
      </c>
      <c r="C474" s="37">
        <f t="shared" si="41"/>
        <v>37003.012184401254</v>
      </c>
      <c r="D474" s="38">
        <f t="shared" si="39"/>
        <v>15.417921743500523</v>
      </c>
      <c r="E474" s="37">
        <f t="shared" si="40"/>
        <v>37018.430106144755</v>
      </c>
      <c r="F474">
        <f t="shared" si="37"/>
        <v>179</v>
      </c>
    </row>
    <row r="475" spans="2:6" x14ac:dyDescent="0.25">
      <c r="B475" s="39">
        <f t="shared" si="38"/>
        <v>-729.92661248718753</v>
      </c>
      <c r="C475" s="37">
        <f t="shared" si="41"/>
        <v>36288.503493657568</v>
      </c>
      <c r="D475" s="38">
        <f t="shared" si="39"/>
        <v>15.120209789023987</v>
      </c>
      <c r="E475" s="37">
        <f t="shared" si="40"/>
        <v>36303.623703446596</v>
      </c>
      <c r="F475">
        <f t="shared" si="37"/>
        <v>180</v>
      </c>
    </row>
    <row r="476" spans="2:6" x14ac:dyDescent="0.25">
      <c r="B476" s="39">
        <f t="shared" si="38"/>
        <v>-743.24651024080038</v>
      </c>
      <c r="C476" s="37">
        <f t="shared" si="41"/>
        <v>35560.377193205793</v>
      </c>
      <c r="D476" s="38">
        <f t="shared" si="39"/>
        <v>14.816823830502415</v>
      </c>
      <c r="E476" s="37">
        <f t="shared" si="40"/>
        <v>35575.194017036294</v>
      </c>
      <c r="F476">
        <f t="shared" si="37"/>
        <v>181</v>
      </c>
    </row>
    <row r="477" spans="2:6" x14ac:dyDescent="0.25">
      <c r="B477" s="39">
        <f t="shared" si="38"/>
        <v>-743.24651024080038</v>
      </c>
      <c r="C477" s="37">
        <f t="shared" si="41"/>
        <v>34831.947506795492</v>
      </c>
      <c r="D477" s="38">
        <f t="shared" si="39"/>
        <v>14.513311461164788</v>
      </c>
      <c r="E477" s="37">
        <f t="shared" si="40"/>
        <v>34846.460818256659</v>
      </c>
      <c r="F477">
        <f t="shared" si="37"/>
        <v>182</v>
      </c>
    </row>
    <row r="478" spans="2:6" x14ac:dyDescent="0.25">
      <c r="B478" s="39">
        <f t="shared" si="38"/>
        <v>-743.24651024080038</v>
      </c>
      <c r="C478" s="37">
        <f t="shared" si="41"/>
        <v>34103.214308015857</v>
      </c>
      <c r="D478" s="38">
        <f t="shared" si="39"/>
        <v>14.209672628339939</v>
      </c>
      <c r="E478" s="37">
        <f t="shared" si="40"/>
        <v>34117.423980644198</v>
      </c>
      <c r="F478">
        <f t="shared" si="37"/>
        <v>183</v>
      </c>
    </row>
    <row r="479" spans="2:6" x14ac:dyDescent="0.25">
      <c r="B479" s="39">
        <f t="shared" si="38"/>
        <v>-743.24651024080038</v>
      </c>
      <c r="C479" s="37">
        <f t="shared" si="41"/>
        <v>33374.177470403396</v>
      </c>
      <c r="D479" s="38">
        <f t="shared" si="39"/>
        <v>13.905907279334748</v>
      </c>
      <c r="E479" s="37">
        <f t="shared" si="40"/>
        <v>33388.083377682728</v>
      </c>
      <c r="F479">
        <f t="shared" si="37"/>
        <v>184</v>
      </c>
    </row>
    <row r="480" spans="2:6" x14ac:dyDescent="0.25">
      <c r="B480" s="39">
        <f t="shared" si="38"/>
        <v>-743.24651024080038</v>
      </c>
      <c r="C480" s="37">
        <f t="shared" si="41"/>
        <v>32644.836867441929</v>
      </c>
      <c r="D480" s="38">
        <f t="shared" si="39"/>
        <v>13.602015361434136</v>
      </c>
      <c r="E480" s="37">
        <f t="shared" si="40"/>
        <v>32658.438882803363</v>
      </c>
      <c r="F480">
        <f t="shared" si="37"/>
        <v>185</v>
      </c>
    </row>
    <row r="481" spans="2:6" x14ac:dyDescent="0.25">
      <c r="B481" s="39">
        <f t="shared" si="38"/>
        <v>-743.24651024080038</v>
      </c>
      <c r="C481" s="37">
        <f t="shared" si="41"/>
        <v>31915.192372562564</v>
      </c>
      <c r="D481" s="38">
        <f t="shared" si="39"/>
        <v>13.297996821901068</v>
      </c>
      <c r="E481" s="37">
        <f t="shared" si="40"/>
        <v>31928.490369384464</v>
      </c>
      <c r="F481">
        <f t="shared" si="37"/>
        <v>186</v>
      </c>
    </row>
    <row r="482" spans="2:6" x14ac:dyDescent="0.25">
      <c r="B482" s="39">
        <f t="shared" si="38"/>
        <v>-743.24651024080038</v>
      </c>
      <c r="C482" s="37">
        <f t="shared" si="41"/>
        <v>31185.243859143666</v>
      </c>
      <c r="D482" s="38">
        <f t="shared" si="39"/>
        <v>12.993851607976529</v>
      </c>
      <c r="E482" s="37">
        <f t="shared" si="40"/>
        <v>31198.237710751644</v>
      </c>
      <c r="F482">
        <f t="shared" si="37"/>
        <v>187</v>
      </c>
    </row>
    <row r="483" spans="2:6" x14ac:dyDescent="0.25">
      <c r="B483" s="39">
        <f t="shared" si="38"/>
        <v>-743.24651024080038</v>
      </c>
      <c r="C483" s="37">
        <f t="shared" si="41"/>
        <v>30454.991200510845</v>
      </c>
      <c r="D483" s="38">
        <f t="shared" si="39"/>
        <v>12.689579666879519</v>
      </c>
      <c r="E483" s="37">
        <f t="shared" si="40"/>
        <v>30467.680780177725</v>
      </c>
      <c r="F483">
        <f t="shared" si="37"/>
        <v>188</v>
      </c>
    </row>
    <row r="484" spans="2:6" x14ac:dyDescent="0.25">
      <c r="B484" s="39">
        <f t="shared" si="38"/>
        <v>-743.24651024080038</v>
      </c>
      <c r="C484" s="37">
        <f t="shared" si="41"/>
        <v>29724.434269936926</v>
      </c>
      <c r="D484" s="38">
        <f t="shared" si="39"/>
        <v>12.385180945807052</v>
      </c>
      <c r="E484" s="37">
        <f t="shared" si="40"/>
        <v>29736.819450882733</v>
      </c>
      <c r="F484">
        <f t="shared" si="37"/>
        <v>189</v>
      </c>
    </row>
    <row r="485" spans="2:6" x14ac:dyDescent="0.25">
      <c r="B485" s="39">
        <f t="shared" si="38"/>
        <v>-743.24651024080038</v>
      </c>
      <c r="C485" s="37">
        <f t="shared" si="41"/>
        <v>28993.572940641934</v>
      </c>
      <c r="D485" s="38">
        <f t="shared" si="39"/>
        <v>12.080655391934139</v>
      </c>
      <c r="E485" s="37">
        <f t="shared" si="40"/>
        <v>29005.65359603387</v>
      </c>
      <c r="F485">
        <f t="shared" si="37"/>
        <v>190</v>
      </c>
    </row>
    <row r="486" spans="2:6" x14ac:dyDescent="0.25">
      <c r="B486" s="39">
        <f t="shared" si="38"/>
        <v>-743.24651024080038</v>
      </c>
      <c r="C486" s="37">
        <f t="shared" si="41"/>
        <v>28262.407085793071</v>
      </c>
      <c r="D486" s="38">
        <f t="shared" si="39"/>
        <v>11.776002952413778</v>
      </c>
      <c r="E486" s="37">
        <f t="shared" si="40"/>
        <v>28274.183088745485</v>
      </c>
      <c r="F486">
        <f t="shared" si="37"/>
        <v>191</v>
      </c>
    </row>
    <row r="487" spans="2:6" x14ac:dyDescent="0.25">
      <c r="B487" s="39">
        <f t="shared" si="38"/>
        <v>-743.24651024080038</v>
      </c>
      <c r="C487" s="37">
        <f t="shared" si="41"/>
        <v>27530.936578504687</v>
      </c>
      <c r="D487" s="38">
        <f t="shared" si="39"/>
        <v>11.471223574376952</v>
      </c>
      <c r="E487" s="37">
        <f t="shared" si="40"/>
        <v>27542.407802079062</v>
      </c>
      <c r="F487">
        <f t="shared" si="37"/>
        <v>192</v>
      </c>
    </row>
    <row r="488" spans="2:6" x14ac:dyDescent="0.25">
      <c r="B488" s="39">
        <f t="shared" si="38"/>
        <v>-756.80947308223369</v>
      </c>
      <c r="C488" s="37">
        <f t="shared" si="41"/>
        <v>26785.598328996828</v>
      </c>
      <c r="D488" s="38">
        <f t="shared" si="39"/>
        <v>11.160665970415344</v>
      </c>
      <c r="E488" s="37">
        <f t="shared" si="40"/>
        <v>26796.758994967244</v>
      </c>
      <c r="F488">
        <f t="shared" si="37"/>
        <v>193</v>
      </c>
    </row>
    <row r="489" spans="2:6" x14ac:dyDescent="0.25">
      <c r="B489" s="39">
        <f t="shared" si="38"/>
        <v>-756.80947308223369</v>
      </c>
      <c r="C489" s="37">
        <f t="shared" si="41"/>
        <v>26039.94952188501</v>
      </c>
      <c r="D489" s="38">
        <f t="shared" si="39"/>
        <v>10.849978967452088</v>
      </c>
      <c r="E489" s="37">
        <f t="shared" si="40"/>
        <v>26050.799500852463</v>
      </c>
      <c r="F489">
        <f t="shared" si="37"/>
        <v>194</v>
      </c>
    </row>
    <row r="490" spans="2:6" x14ac:dyDescent="0.25">
      <c r="B490" s="39">
        <f t="shared" si="38"/>
        <v>-756.80947308223369</v>
      </c>
      <c r="C490" s="37">
        <f t="shared" si="41"/>
        <v>25293.990027770229</v>
      </c>
      <c r="D490" s="38">
        <f t="shared" si="39"/>
        <v>10.539162511570929</v>
      </c>
      <c r="E490" s="37">
        <f t="shared" si="40"/>
        <v>25304.529190281799</v>
      </c>
      <c r="F490">
        <f t="shared" ref="F490:F523" si="42">F489+1</f>
        <v>195</v>
      </c>
    </row>
    <row r="491" spans="2:6" x14ac:dyDescent="0.25">
      <c r="B491" s="39">
        <f t="shared" si="38"/>
        <v>-756.80947308223369</v>
      </c>
      <c r="C491" s="37">
        <f t="shared" si="41"/>
        <v>24547.719717199565</v>
      </c>
      <c r="D491" s="38">
        <f t="shared" si="39"/>
        <v>10.228216548833151</v>
      </c>
      <c r="E491" s="37">
        <f t="shared" si="40"/>
        <v>24557.947933748397</v>
      </c>
      <c r="F491">
        <f t="shared" si="42"/>
        <v>196</v>
      </c>
    </row>
    <row r="492" spans="2:6" x14ac:dyDescent="0.25">
      <c r="B492" s="39">
        <f t="shared" si="38"/>
        <v>-756.80947308223369</v>
      </c>
      <c r="C492" s="37">
        <f t="shared" si="41"/>
        <v>23801.138460666163</v>
      </c>
      <c r="D492" s="38">
        <f t="shared" si="39"/>
        <v>9.9171410252775676</v>
      </c>
      <c r="E492" s="37">
        <f t="shared" si="40"/>
        <v>23811.055601691442</v>
      </c>
      <c r="F492">
        <f t="shared" si="42"/>
        <v>197</v>
      </c>
    </row>
    <row r="493" spans="2:6" x14ac:dyDescent="0.25">
      <c r="B493" s="39">
        <f t="shared" si="38"/>
        <v>-756.80947308223369</v>
      </c>
      <c r="C493" s="37">
        <f t="shared" si="41"/>
        <v>23054.246128609208</v>
      </c>
      <c r="D493" s="38">
        <f t="shared" si="39"/>
        <v>9.6059358869205038</v>
      </c>
      <c r="E493" s="37">
        <f t="shared" si="40"/>
        <v>23063.852064496128</v>
      </c>
      <c r="F493">
        <f t="shared" si="42"/>
        <v>198</v>
      </c>
    </row>
    <row r="494" spans="2:6" x14ac:dyDescent="0.25">
      <c r="B494" s="39">
        <f t="shared" si="38"/>
        <v>-756.80947308223369</v>
      </c>
      <c r="C494" s="37">
        <f t="shared" si="41"/>
        <v>22307.042591413894</v>
      </c>
      <c r="D494" s="38">
        <f t="shared" si="39"/>
        <v>9.2946010797557896</v>
      </c>
      <c r="E494" s="37">
        <f t="shared" si="40"/>
        <v>22316.337192493651</v>
      </c>
      <c r="F494">
        <f t="shared" si="42"/>
        <v>199</v>
      </c>
    </row>
    <row r="495" spans="2:6" x14ac:dyDescent="0.25">
      <c r="B495" s="39">
        <f t="shared" si="38"/>
        <v>-756.80947308223369</v>
      </c>
      <c r="C495" s="37">
        <f t="shared" si="41"/>
        <v>21559.527719411417</v>
      </c>
      <c r="D495" s="38">
        <f t="shared" si="39"/>
        <v>8.9831365497547573</v>
      </c>
      <c r="E495" s="37">
        <f t="shared" si="40"/>
        <v>21568.510855961173</v>
      </c>
      <c r="F495">
        <f t="shared" si="42"/>
        <v>200</v>
      </c>
    </row>
    <row r="496" spans="2:6" x14ac:dyDescent="0.25">
      <c r="B496" s="39">
        <f t="shared" si="38"/>
        <v>-756.80947308223369</v>
      </c>
      <c r="C496" s="37">
        <f t="shared" si="41"/>
        <v>20811.701382878939</v>
      </c>
      <c r="D496" s="38">
        <f t="shared" si="39"/>
        <v>8.6715422428662254</v>
      </c>
      <c r="E496" s="37">
        <f t="shared" si="40"/>
        <v>20820.372925121806</v>
      </c>
      <c r="F496">
        <f t="shared" si="42"/>
        <v>201</v>
      </c>
    </row>
    <row r="497" spans="2:6" x14ac:dyDescent="0.25">
      <c r="B497" s="39">
        <f t="shared" si="38"/>
        <v>-756.80947308223369</v>
      </c>
      <c r="C497" s="37">
        <f t="shared" si="41"/>
        <v>20063.563452039572</v>
      </c>
      <c r="D497" s="38">
        <f t="shared" si="39"/>
        <v>8.3598181050164886</v>
      </c>
      <c r="E497" s="37">
        <f t="shared" si="40"/>
        <v>20071.923270144587</v>
      </c>
      <c r="F497">
        <f t="shared" si="42"/>
        <v>202</v>
      </c>
    </row>
    <row r="498" spans="2:6" x14ac:dyDescent="0.25">
      <c r="B498" s="39">
        <f t="shared" si="38"/>
        <v>-756.80947308223369</v>
      </c>
      <c r="C498" s="37">
        <f t="shared" si="41"/>
        <v>19315.113797062353</v>
      </c>
      <c r="D498" s="38">
        <f t="shared" si="39"/>
        <v>8.0479640821093135</v>
      </c>
      <c r="E498" s="37">
        <f t="shared" si="40"/>
        <v>19323.161761144464</v>
      </c>
      <c r="F498">
        <f t="shared" si="42"/>
        <v>203</v>
      </c>
    </row>
    <row r="499" spans="2:6" x14ac:dyDescent="0.25">
      <c r="B499" s="39">
        <f t="shared" si="38"/>
        <v>-756.80947308223369</v>
      </c>
      <c r="C499" s="37">
        <f t="shared" si="41"/>
        <v>18566.352288062229</v>
      </c>
      <c r="D499" s="38">
        <f t="shared" si="39"/>
        <v>7.7359801200259293</v>
      </c>
      <c r="E499" s="37">
        <f t="shared" si="40"/>
        <v>18574.088268182255</v>
      </c>
      <c r="F499">
        <f t="shared" si="42"/>
        <v>204</v>
      </c>
    </row>
    <row r="500" spans="2:6" x14ac:dyDescent="0.25">
      <c r="B500" s="39">
        <f t="shared" si="38"/>
        <v>-770.61993652878721</v>
      </c>
      <c r="C500" s="37">
        <f t="shared" si="41"/>
        <v>17803.468331653468</v>
      </c>
      <c r="D500" s="38">
        <f t="shared" si="39"/>
        <v>7.4181118048556121</v>
      </c>
      <c r="E500" s="37">
        <f t="shared" si="40"/>
        <v>17810.886443458323</v>
      </c>
      <c r="F500">
        <f t="shared" si="42"/>
        <v>205</v>
      </c>
    </row>
    <row r="501" spans="2:6" x14ac:dyDescent="0.25">
      <c r="B501" s="39">
        <f t="shared" ref="B501:B523" si="43">B489*(1+$I$5)</f>
        <v>-770.61993652878721</v>
      </c>
      <c r="C501" s="37">
        <f t="shared" si="41"/>
        <v>17040.266506929536</v>
      </c>
      <c r="D501" s="38">
        <f t="shared" si="39"/>
        <v>7.100111044553973</v>
      </c>
      <c r="E501" s="37">
        <f t="shared" si="40"/>
        <v>17047.36661797409</v>
      </c>
      <c r="F501">
        <f t="shared" si="42"/>
        <v>206</v>
      </c>
    </row>
    <row r="502" spans="2:6" x14ac:dyDescent="0.25">
      <c r="B502" s="39">
        <f t="shared" si="43"/>
        <v>-770.61993652878721</v>
      </c>
      <c r="C502" s="37">
        <f t="shared" si="41"/>
        <v>16276.746681445304</v>
      </c>
      <c r="D502" s="38">
        <f t="shared" si="39"/>
        <v>6.7819777839355426</v>
      </c>
      <c r="E502" s="37">
        <f t="shared" si="40"/>
        <v>16283.52865922924</v>
      </c>
      <c r="F502">
        <f t="shared" si="42"/>
        <v>207</v>
      </c>
    </row>
    <row r="503" spans="2:6" x14ac:dyDescent="0.25">
      <c r="B503" s="39">
        <f t="shared" si="43"/>
        <v>-770.61993652878721</v>
      </c>
      <c r="C503" s="37">
        <f t="shared" si="41"/>
        <v>15512.908722700453</v>
      </c>
      <c r="D503" s="38">
        <f t="shared" si="39"/>
        <v>6.4637119677918555</v>
      </c>
      <c r="E503" s="37">
        <f t="shared" si="40"/>
        <v>15519.372434668245</v>
      </c>
      <c r="F503">
        <f t="shared" si="42"/>
        <v>208</v>
      </c>
    </row>
    <row r="504" spans="2:6" x14ac:dyDescent="0.25">
      <c r="B504" s="39">
        <f t="shared" si="43"/>
        <v>-770.61993652878721</v>
      </c>
      <c r="C504" s="37">
        <f t="shared" si="41"/>
        <v>14748.752498139458</v>
      </c>
      <c r="D504" s="38">
        <f t="shared" si="39"/>
        <v>6.1453135408914408</v>
      </c>
      <c r="E504" s="37">
        <f t="shared" si="40"/>
        <v>14754.89781168035</v>
      </c>
      <c r="F504">
        <f t="shared" si="42"/>
        <v>209</v>
      </c>
    </row>
    <row r="505" spans="2:6" x14ac:dyDescent="0.25">
      <c r="B505" s="39">
        <f t="shared" si="43"/>
        <v>-770.61993652878721</v>
      </c>
      <c r="C505" s="37">
        <f t="shared" si="41"/>
        <v>13984.277875151563</v>
      </c>
      <c r="D505" s="38">
        <f t="shared" si="39"/>
        <v>5.8267824479798174</v>
      </c>
      <c r="E505" s="37">
        <f t="shared" si="40"/>
        <v>13990.104657599542</v>
      </c>
      <c r="F505">
        <f t="shared" si="42"/>
        <v>210</v>
      </c>
    </row>
    <row r="506" spans="2:6" x14ac:dyDescent="0.25">
      <c r="B506" s="39">
        <f t="shared" si="43"/>
        <v>-770.61993652878721</v>
      </c>
      <c r="C506" s="37">
        <f t="shared" si="41"/>
        <v>13219.484721070756</v>
      </c>
      <c r="D506" s="38">
        <f t="shared" si="39"/>
        <v>5.5081186337794819</v>
      </c>
      <c r="E506" s="37">
        <f t="shared" si="40"/>
        <v>13224.992839704535</v>
      </c>
      <c r="F506">
        <f t="shared" si="42"/>
        <v>211</v>
      </c>
    </row>
    <row r="507" spans="2:6" x14ac:dyDescent="0.25">
      <c r="B507" s="39">
        <f t="shared" si="43"/>
        <v>-770.61993652878721</v>
      </c>
      <c r="C507" s="37">
        <f t="shared" si="41"/>
        <v>12454.372903175748</v>
      </c>
      <c r="D507" s="38">
        <f t="shared" si="39"/>
        <v>5.1893220429898959</v>
      </c>
      <c r="E507" s="37">
        <f t="shared" si="40"/>
        <v>12459.562225218739</v>
      </c>
      <c r="F507">
        <f t="shared" si="42"/>
        <v>212</v>
      </c>
    </row>
    <row r="508" spans="2:6" x14ac:dyDescent="0.25">
      <c r="B508" s="39">
        <f t="shared" si="43"/>
        <v>-770.61993652878721</v>
      </c>
      <c r="C508" s="37">
        <f t="shared" si="41"/>
        <v>11688.942288689952</v>
      </c>
      <c r="D508" s="38">
        <f t="shared" si="39"/>
        <v>4.8703926202874799</v>
      </c>
      <c r="E508" s="37">
        <f t="shared" si="40"/>
        <v>11693.812681310239</v>
      </c>
      <c r="F508">
        <f t="shared" si="42"/>
        <v>213</v>
      </c>
    </row>
    <row r="509" spans="2:6" x14ac:dyDescent="0.25">
      <c r="B509" s="39">
        <f t="shared" si="43"/>
        <v>-770.61993652878721</v>
      </c>
      <c r="C509" s="37">
        <f t="shared" si="41"/>
        <v>10923.192744781452</v>
      </c>
      <c r="D509" s="38">
        <f t="shared" si="39"/>
        <v>4.5513303103256053</v>
      </c>
      <c r="E509" s="37">
        <f t="shared" si="40"/>
        <v>10927.744075091778</v>
      </c>
      <c r="F509">
        <f t="shared" si="42"/>
        <v>214</v>
      </c>
    </row>
    <row r="510" spans="2:6" x14ac:dyDescent="0.25">
      <c r="B510" s="39">
        <f t="shared" si="43"/>
        <v>-770.61993652878721</v>
      </c>
      <c r="C510" s="37">
        <f t="shared" si="41"/>
        <v>10157.124138562991</v>
      </c>
      <c r="D510" s="38">
        <f t="shared" si="39"/>
        <v>4.2321350577345802</v>
      </c>
      <c r="E510" s="37">
        <f t="shared" si="40"/>
        <v>10161.356273620726</v>
      </c>
      <c r="F510">
        <f t="shared" si="42"/>
        <v>215</v>
      </c>
    </row>
    <row r="511" spans="2:6" x14ac:dyDescent="0.25">
      <c r="B511" s="39">
        <f t="shared" si="43"/>
        <v>-770.61993652878721</v>
      </c>
      <c r="C511" s="37">
        <f t="shared" si="41"/>
        <v>9390.7363370919393</v>
      </c>
      <c r="D511" s="38">
        <f t="shared" si="39"/>
        <v>3.9128068071216418</v>
      </c>
      <c r="E511" s="37">
        <f t="shared" si="40"/>
        <v>9394.6491438990615</v>
      </c>
      <c r="F511">
        <f t="shared" si="42"/>
        <v>216</v>
      </c>
    </row>
    <row r="512" spans="2:6" x14ac:dyDescent="0.25">
      <c r="B512" s="39">
        <f t="shared" si="43"/>
        <v>-784.68241703827709</v>
      </c>
      <c r="C512" s="37">
        <f t="shared" si="41"/>
        <v>8609.9667268607845</v>
      </c>
      <c r="D512" s="38">
        <f t="shared" si="39"/>
        <v>3.5874861361919934</v>
      </c>
      <c r="E512" s="37">
        <f t="shared" si="40"/>
        <v>8613.5542129969763</v>
      </c>
      <c r="F512">
        <f t="shared" si="42"/>
        <v>217</v>
      </c>
    </row>
    <row r="513" spans="2:6" x14ac:dyDescent="0.25">
      <c r="B513" s="39">
        <f t="shared" si="43"/>
        <v>-784.68241703827709</v>
      </c>
      <c r="C513" s="37">
        <f t="shared" si="41"/>
        <v>7828.8717959586993</v>
      </c>
      <c r="D513" s="38">
        <f t="shared" si="39"/>
        <v>3.2620299149827914</v>
      </c>
      <c r="E513" s="37">
        <f t="shared" si="40"/>
        <v>7832.1338258736823</v>
      </c>
      <c r="F513">
        <f t="shared" si="42"/>
        <v>218</v>
      </c>
    </row>
    <row r="514" spans="2:6" x14ac:dyDescent="0.25">
      <c r="B514" s="39">
        <f t="shared" si="43"/>
        <v>-784.68241703827709</v>
      </c>
      <c r="C514" s="37">
        <f t="shared" si="41"/>
        <v>7047.4514088354053</v>
      </c>
      <c r="D514" s="38">
        <f t="shared" si="39"/>
        <v>2.9364380870147522</v>
      </c>
      <c r="E514" s="37">
        <f t="shared" si="40"/>
        <v>7050.3878469224201</v>
      </c>
      <c r="F514">
        <f t="shared" si="42"/>
        <v>219</v>
      </c>
    </row>
    <row r="515" spans="2:6" x14ac:dyDescent="0.25">
      <c r="B515" s="39">
        <f t="shared" si="43"/>
        <v>-784.68241703827709</v>
      </c>
      <c r="C515" s="37">
        <f t="shared" si="41"/>
        <v>6265.7054298841431</v>
      </c>
      <c r="D515" s="38">
        <f t="shared" si="39"/>
        <v>2.6107105957850596</v>
      </c>
      <c r="E515" s="37">
        <f t="shared" si="40"/>
        <v>6268.3161404799284</v>
      </c>
      <c r="F515">
        <f t="shared" si="42"/>
        <v>220</v>
      </c>
    </row>
    <row r="516" spans="2:6" x14ac:dyDescent="0.25">
      <c r="B516" s="39">
        <f t="shared" si="43"/>
        <v>-784.68241703827709</v>
      </c>
      <c r="C516" s="37">
        <f t="shared" si="41"/>
        <v>5483.6337234416515</v>
      </c>
      <c r="D516" s="38">
        <f t="shared" si="39"/>
        <v>2.2848473847673549</v>
      </c>
      <c r="E516" s="37">
        <f t="shared" si="40"/>
        <v>5485.9185708264185</v>
      </c>
      <c r="F516">
        <f t="shared" si="42"/>
        <v>221</v>
      </c>
    </row>
    <row r="517" spans="2:6" x14ac:dyDescent="0.25">
      <c r="B517" s="39">
        <f t="shared" si="43"/>
        <v>-784.68241703827709</v>
      </c>
      <c r="C517" s="37">
        <f t="shared" si="41"/>
        <v>4701.2361537881416</v>
      </c>
      <c r="D517" s="38">
        <f t="shared" si="39"/>
        <v>1.9588483974117257</v>
      </c>
      <c r="E517" s="37">
        <f t="shared" si="40"/>
        <v>4703.1950021855537</v>
      </c>
      <c r="F517">
        <f t="shared" si="42"/>
        <v>222</v>
      </c>
    </row>
    <row r="518" spans="2:6" x14ac:dyDescent="0.25">
      <c r="B518" s="39">
        <f t="shared" si="43"/>
        <v>-784.68241703827709</v>
      </c>
      <c r="C518" s="37">
        <f t="shared" si="41"/>
        <v>3918.5125851472767</v>
      </c>
      <c r="D518" s="38">
        <f t="shared" si="39"/>
        <v>1.6327135771446988</v>
      </c>
      <c r="E518" s="37">
        <f t="shared" si="40"/>
        <v>3920.1452987244215</v>
      </c>
      <c r="F518">
        <f t="shared" si="42"/>
        <v>223</v>
      </c>
    </row>
    <row r="519" spans="2:6" x14ac:dyDescent="0.25">
      <c r="B519" s="39">
        <f t="shared" si="43"/>
        <v>-784.68241703827709</v>
      </c>
      <c r="C519" s="37">
        <f t="shared" si="41"/>
        <v>3135.4628816861446</v>
      </c>
      <c r="D519" s="38">
        <f t="shared" si="39"/>
        <v>1.306442867369227</v>
      </c>
      <c r="E519" s="37">
        <f t="shared" si="40"/>
        <v>3136.7693245535138</v>
      </c>
      <c r="F519">
        <f t="shared" si="42"/>
        <v>224</v>
      </c>
    </row>
    <row r="520" spans="2:6" x14ac:dyDescent="0.25">
      <c r="B520" s="39">
        <f t="shared" si="43"/>
        <v>-784.68241703827709</v>
      </c>
      <c r="C520" s="37">
        <f t="shared" si="41"/>
        <v>2352.0869075152368</v>
      </c>
      <c r="D520" s="38">
        <f t="shared" ref="D520:D523" si="44">C520*$F$5/12</f>
        <v>0.98003621146468201</v>
      </c>
      <c r="E520" s="37">
        <f t="shared" si="40"/>
        <v>2353.0669437267015</v>
      </c>
      <c r="F520">
        <f t="shared" si="42"/>
        <v>225</v>
      </c>
    </row>
    <row r="521" spans="2:6" x14ac:dyDescent="0.25">
      <c r="B521" s="39">
        <f t="shared" si="43"/>
        <v>-784.68241703827709</v>
      </c>
      <c r="C521" s="37">
        <f t="shared" si="41"/>
        <v>1568.3845266884246</v>
      </c>
      <c r="D521" s="38">
        <f t="shared" si="44"/>
        <v>0.65349355278684362</v>
      </c>
      <c r="E521" s="37">
        <f t="shared" ref="E521:E523" si="45">C521+D521</f>
        <v>1569.0380202412114</v>
      </c>
      <c r="F521">
        <f t="shared" si="42"/>
        <v>226</v>
      </c>
    </row>
    <row r="522" spans="2:6" x14ac:dyDescent="0.25">
      <c r="B522" s="39">
        <f t="shared" si="43"/>
        <v>-784.68241703827709</v>
      </c>
      <c r="C522" s="37">
        <f t="shared" ref="C522:C523" si="46">E521+B522</f>
        <v>784.35560320293428</v>
      </c>
      <c r="D522" s="38">
        <f t="shared" si="44"/>
        <v>0.3268148346678893</v>
      </c>
      <c r="E522" s="37">
        <f t="shared" si="45"/>
        <v>784.68241803760213</v>
      </c>
      <c r="F522">
        <f t="shared" si="42"/>
        <v>227</v>
      </c>
    </row>
    <row r="523" spans="2:6" x14ac:dyDescent="0.25">
      <c r="B523" s="39">
        <f t="shared" si="43"/>
        <v>-784.68241703827709</v>
      </c>
      <c r="C523" s="37">
        <f t="shared" si="46"/>
        <v>9.9932503871968947E-7</v>
      </c>
      <c r="D523" s="38">
        <f t="shared" si="44"/>
        <v>4.1638543279987062E-10</v>
      </c>
      <c r="E523" s="37">
        <f t="shared" si="45"/>
        <v>9.9974142415248928E-7</v>
      </c>
      <c r="F523">
        <f t="shared" si="42"/>
        <v>228</v>
      </c>
    </row>
  </sheetData>
  <mergeCells count="2">
    <mergeCell ref="B3:C3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3"/>
  <sheetViews>
    <sheetView workbookViewId="0">
      <selection sqref="A1:G5"/>
    </sheetView>
  </sheetViews>
  <sheetFormatPr baseColWidth="10" defaultRowHeight="15" x14ac:dyDescent="0.25"/>
  <cols>
    <col min="1" max="1" width="18.5703125" customWidth="1"/>
    <col min="2" max="3" width="14.5703125" customWidth="1"/>
    <col min="4" max="4" width="15.5703125" customWidth="1"/>
    <col min="5" max="5" width="15.28515625" customWidth="1"/>
    <col min="6" max="6" width="25.28515625" customWidth="1"/>
    <col min="7" max="7" width="13.140625" customWidth="1"/>
  </cols>
  <sheetData>
    <row r="1" spans="1:10" x14ac:dyDescent="0.25">
      <c r="A1" s="79" t="s">
        <v>64</v>
      </c>
      <c r="B1" s="79"/>
      <c r="C1" s="79"/>
      <c r="D1" s="79"/>
      <c r="E1" s="79"/>
      <c r="F1" s="79"/>
      <c r="G1" s="79"/>
    </row>
    <row r="2" spans="1:10" x14ac:dyDescent="0.25">
      <c r="A2" s="42"/>
      <c r="B2" s="43"/>
      <c r="C2" s="43"/>
      <c r="D2" s="43"/>
      <c r="E2" s="43"/>
      <c r="F2" s="43"/>
      <c r="G2" s="43"/>
    </row>
    <row r="3" spans="1:10" x14ac:dyDescent="0.25">
      <c r="A3" s="43"/>
      <c r="B3" s="78" t="s">
        <v>51</v>
      </c>
      <c r="C3" s="78"/>
      <c r="D3" s="43"/>
      <c r="E3" s="43"/>
      <c r="F3" s="43"/>
      <c r="G3" s="43"/>
    </row>
    <row r="4" spans="1:10" ht="60" x14ac:dyDescent="0.25">
      <c r="A4" s="43"/>
      <c r="B4" s="45" t="s">
        <v>43</v>
      </c>
      <c r="C4" s="45" t="s">
        <v>44</v>
      </c>
      <c r="D4" s="45" t="s">
        <v>48</v>
      </c>
      <c r="E4" s="45" t="s">
        <v>49</v>
      </c>
      <c r="F4" s="48" t="s">
        <v>50</v>
      </c>
      <c r="G4" s="45" t="s">
        <v>52</v>
      </c>
      <c r="I4" s="50">
        <v>0.5716</v>
      </c>
      <c r="J4" t="s">
        <v>53</v>
      </c>
    </row>
    <row r="5" spans="1:10" ht="33.75" customHeight="1" x14ac:dyDescent="0.25">
      <c r="A5" s="45" t="s">
        <v>42</v>
      </c>
      <c r="B5" s="46">
        <v>6800</v>
      </c>
      <c r="C5" s="46">
        <f>B5/12</f>
        <v>566.66666666666663</v>
      </c>
      <c r="D5" s="46">
        <f>C5*6.5%</f>
        <v>36.833333333333329</v>
      </c>
      <c r="E5" s="47">
        <v>5.0000000000000001E-3</v>
      </c>
      <c r="F5" s="49">
        <f>-$B$296</f>
        <v>54.284397380559639</v>
      </c>
      <c r="G5" s="47">
        <f>F5/C5</f>
        <v>9.5795995377458198E-2</v>
      </c>
      <c r="I5" s="1">
        <f>(1+I4)^(1/25)-1</f>
        <v>1.8248269792802807E-2</v>
      </c>
    </row>
    <row r="7" spans="1:10" ht="45" x14ac:dyDescent="0.25">
      <c r="A7" s="45" t="s">
        <v>58</v>
      </c>
      <c r="B7" s="45" t="s">
        <v>54</v>
      </c>
      <c r="C7" s="45" t="s">
        <v>55</v>
      </c>
      <c r="D7" s="45" t="s">
        <v>56</v>
      </c>
      <c r="E7" s="45" t="s">
        <v>57</v>
      </c>
    </row>
    <row r="8" spans="1:10" x14ac:dyDescent="0.25">
      <c r="A8">
        <v>1</v>
      </c>
      <c r="B8" s="37">
        <f>$D$5</f>
        <v>36.833333333333329</v>
      </c>
      <c r="C8" s="37">
        <f>B8</f>
        <v>36.833333333333329</v>
      </c>
      <c r="D8" s="38">
        <f>C8*$E$5/12</f>
        <v>1.534722222222222E-2</v>
      </c>
      <c r="E8" s="37">
        <f>C8+D8</f>
        <v>36.848680555555553</v>
      </c>
    </row>
    <row r="9" spans="1:10" x14ac:dyDescent="0.25">
      <c r="A9">
        <f>A8+1</f>
        <v>2</v>
      </c>
      <c r="B9" s="37">
        <f>B8</f>
        <v>36.833333333333329</v>
      </c>
      <c r="C9" s="37">
        <f>E8+B9</f>
        <v>73.682013888888889</v>
      </c>
      <c r="D9" s="38">
        <f t="shared" ref="D9:D72" si="0">C9*$E$5/12</f>
        <v>3.0700839120370371E-2</v>
      </c>
      <c r="E9" s="37">
        <f t="shared" ref="E9:E72" si="1">C9+D9</f>
        <v>73.71271472800926</v>
      </c>
    </row>
    <row r="10" spans="1:10" x14ac:dyDescent="0.25">
      <c r="A10">
        <f t="shared" ref="A10:A73" si="2">A9+1</f>
        <v>3</v>
      </c>
      <c r="B10" s="37">
        <f t="shared" ref="B10:B19" si="3">B9</f>
        <v>36.833333333333329</v>
      </c>
      <c r="C10" s="37">
        <f t="shared" ref="C10:C73" si="4">E9+B10</f>
        <v>110.54604806134259</v>
      </c>
      <c r="D10" s="38">
        <f t="shared" si="0"/>
        <v>4.6060853358892741E-2</v>
      </c>
      <c r="E10" s="37">
        <f t="shared" si="1"/>
        <v>110.59210891470148</v>
      </c>
    </row>
    <row r="11" spans="1:10" x14ac:dyDescent="0.25">
      <c r="A11">
        <f t="shared" si="2"/>
        <v>4</v>
      </c>
      <c r="B11" s="37">
        <f t="shared" si="3"/>
        <v>36.833333333333329</v>
      </c>
      <c r="C11" s="37">
        <f t="shared" si="4"/>
        <v>147.42544224803481</v>
      </c>
      <c r="D11" s="38">
        <f t="shared" si="0"/>
        <v>6.1427267603347845E-2</v>
      </c>
      <c r="E11" s="37">
        <f t="shared" si="1"/>
        <v>147.48686951563815</v>
      </c>
    </row>
    <row r="12" spans="1:10" x14ac:dyDescent="0.25">
      <c r="A12">
        <f t="shared" si="2"/>
        <v>5</v>
      </c>
      <c r="B12" s="37">
        <f t="shared" si="3"/>
        <v>36.833333333333329</v>
      </c>
      <c r="C12" s="37">
        <f t="shared" si="4"/>
        <v>184.32020284897146</v>
      </c>
      <c r="D12" s="38">
        <f t="shared" si="0"/>
        <v>7.6800084520404779E-2</v>
      </c>
      <c r="E12" s="37">
        <f t="shared" si="1"/>
        <v>184.39700293349188</v>
      </c>
    </row>
    <row r="13" spans="1:10" x14ac:dyDescent="0.25">
      <c r="A13">
        <f t="shared" si="2"/>
        <v>6</v>
      </c>
      <c r="B13" s="37">
        <f t="shared" si="3"/>
        <v>36.833333333333329</v>
      </c>
      <c r="C13" s="37">
        <f t="shared" si="4"/>
        <v>221.23033626682519</v>
      </c>
      <c r="D13" s="38">
        <f t="shared" si="0"/>
        <v>9.217930677784382E-2</v>
      </c>
      <c r="E13" s="37">
        <f t="shared" si="1"/>
        <v>221.32251557360303</v>
      </c>
    </row>
    <row r="14" spans="1:10" x14ac:dyDescent="0.25">
      <c r="A14">
        <f t="shared" si="2"/>
        <v>7</v>
      </c>
      <c r="B14" s="37">
        <f t="shared" si="3"/>
        <v>36.833333333333329</v>
      </c>
      <c r="C14" s="37">
        <f t="shared" si="4"/>
        <v>258.15584890693634</v>
      </c>
      <c r="D14" s="38">
        <f t="shared" si="0"/>
        <v>0.10756493704455682</v>
      </c>
      <c r="E14" s="37">
        <f t="shared" si="1"/>
        <v>258.26341384398091</v>
      </c>
    </row>
    <row r="15" spans="1:10" x14ac:dyDescent="0.25">
      <c r="A15">
        <f t="shared" si="2"/>
        <v>8</v>
      </c>
      <c r="B15" s="37">
        <f t="shared" si="3"/>
        <v>36.833333333333329</v>
      </c>
      <c r="C15" s="37">
        <f t="shared" si="4"/>
        <v>295.09674717731423</v>
      </c>
      <c r="D15" s="38">
        <f t="shared" si="0"/>
        <v>0.1229569779905476</v>
      </c>
      <c r="E15" s="37">
        <f t="shared" si="1"/>
        <v>295.21970415530478</v>
      </c>
    </row>
    <row r="16" spans="1:10" x14ac:dyDescent="0.25">
      <c r="A16">
        <f t="shared" si="2"/>
        <v>9</v>
      </c>
      <c r="B16" s="37">
        <f t="shared" si="3"/>
        <v>36.833333333333329</v>
      </c>
      <c r="C16" s="37">
        <f t="shared" si="4"/>
        <v>332.0530374886381</v>
      </c>
      <c r="D16" s="38">
        <f t="shared" si="0"/>
        <v>0.13835543228693256</v>
      </c>
      <c r="E16" s="37">
        <f t="shared" si="1"/>
        <v>332.19139292092501</v>
      </c>
    </row>
    <row r="17" spans="1:5" x14ac:dyDescent="0.25">
      <c r="A17">
        <f t="shared" si="2"/>
        <v>10</v>
      </c>
      <c r="B17" s="37">
        <f t="shared" si="3"/>
        <v>36.833333333333329</v>
      </c>
      <c r="C17" s="37">
        <f t="shared" si="4"/>
        <v>369.02472625425833</v>
      </c>
      <c r="D17" s="38">
        <f t="shared" si="0"/>
        <v>0.15376030260594098</v>
      </c>
      <c r="E17" s="37">
        <f t="shared" si="1"/>
        <v>369.17848655686424</v>
      </c>
    </row>
    <row r="18" spans="1:5" x14ac:dyDescent="0.25">
      <c r="A18">
        <f t="shared" si="2"/>
        <v>11</v>
      </c>
      <c r="B18" s="37">
        <f t="shared" si="3"/>
        <v>36.833333333333329</v>
      </c>
      <c r="C18" s="37">
        <f t="shared" si="4"/>
        <v>406.01181989019756</v>
      </c>
      <c r="D18" s="38">
        <f t="shared" si="0"/>
        <v>0.16917159162091566</v>
      </c>
      <c r="E18" s="37">
        <f t="shared" si="1"/>
        <v>406.18099148181847</v>
      </c>
    </row>
    <row r="19" spans="1:5" x14ac:dyDescent="0.25">
      <c r="A19">
        <f t="shared" si="2"/>
        <v>12</v>
      </c>
      <c r="B19" s="37">
        <f t="shared" si="3"/>
        <v>36.833333333333329</v>
      </c>
      <c r="C19" s="37">
        <f t="shared" si="4"/>
        <v>443.01432481515178</v>
      </c>
      <c r="D19" s="38">
        <f t="shared" si="0"/>
        <v>0.18458930200631327</v>
      </c>
      <c r="E19" s="37">
        <f t="shared" si="1"/>
        <v>443.1989141171581</v>
      </c>
    </row>
    <row r="20" spans="1:5" x14ac:dyDescent="0.25">
      <c r="A20">
        <f t="shared" si="2"/>
        <v>13</v>
      </c>
      <c r="B20" s="37">
        <f>B8*(1+$I$5)</f>
        <v>37.505477937368234</v>
      </c>
      <c r="C20" s="37">
        <f t="shared" si="4"/>
        <v>480.70439205452635</v>
      </c>
      <c r="D20" s="38">
        <f t="shared" si="0"/>
        <v>0.20029349668938598</v>
      </c>
      <c r="E20" s="37">
        <f t="shared" si="1"/>
        <v>480.90468555121572</v>
      </c>
    </row>
    <row r="21" spans="1:5" x14ac:dyDescent="0.25">
      <c r="A21">
        <f t="shared" si="2"/>
        <v>14</v>
      </c>
      <c r="B21" s="37">
        <f t="shared" ref="B21:B84" si="5">B9*(1+$I$5)</f>
        <v>37.505477937368234</v>
      </c>
      <c r="C21" s="37">
        <f t="shared" si="4"/>
        <v>518.41016348858398</v>
      </c>
      <c r="D21" s="38">
        <f t="shared" si="0"/>
        <v>0.21600423478691</v>
      </c>
      <c r="E21" s="37">
        <f t="shared" si="1"/>
        <v>518.62616772337094</v>
      </c>
    </row>
    <row r="22" spans="1:5" x14ac:dyDescent="0.25">
      <c r="A22">
        <f t="shared" si="2"/>
        <v>15</v>
      </c>
      <c r="B22" s="37">
        <f t="shared" si="5"/>
        <v>37.505477937368234</v>
      </c>
      <c r="C22" s="37">
        <f t="shared" si="4"/>
        <v>556.1316456607392</v>
      </c>
      <c r="D22" s="38">
        <f t="shared" si="0"/>
        <v>0.23172151902530802</v>
      </c>
      <c r="E22" s="37">
        <f t="shared" si="1"/>
        <v>556.36336717976451</v>
      </c>
    </row>
    <row r="23" spans="1:5" x14ac:dyDescent="0.25">
      <c r="A23">
        <f t="shared" si="2"/>
        <v>16</v>
      </c>
      <c r="B23" s="37">
        <f t="shared" si="5"/>
        <v>37.505477937368234</v>
      </c>
      <c r="C23" s="37">
        <f t="shared" si="4"/>
        <v>593.86884511713276</v>
      </c>
      <c r="D23" s="38">
        <f t="shared" si="0"/>
        <v>0.24744535213213867</v>
      </c>
      <c r="E23" s="37">
        <f t="shared" si="1"/>
        <v>594.11629046926487</v>
      </c>
    </row>
    <row r="24" spans="1:5" x14ac:dyDescent="0.25">
      <c r="A24">
        <f t="shared" si="2"/>
        <v>17</v>
      </c>
      <c r="B24" s="37">
        <f t="shared" si="5"/>
        <v>37.505477937368234</v>
      </c>
      <c r="C24" s="37">
        <f t="shared" si="4"/>
        <v>631.62176840663312</v>
      </c>
      <c r="D24" s="38">
        <f t="shared" si="0"/>
        <v>0.26317573683609713</v>
      </c>
      <c r="E24" s="37">
        <f t="shared" si="1"/>
        <v>631.88494414346917</v>
      </c>
    </row>
    <row r="25" spans="1:5" x14ac:dyDescent="0.25">
      <c r="A25">
        <f t="shared" si="2"/>
        <v>18</v>
      </c>
      <c r="B25" s="37">
        <f t="shared" si="5"/>
        <v>37.505477937368234</v>
      </c>
      <c r="C25" s="37">
        <f t="shared" si="4"/>
        <v>669.39042208083742</v>
      </c>
      <c r="D25" s="38">
        <f t="shared" si="0"/>
        <v>0.27891267586701557</v>
      </c>
      <c r="E25" s="37">
        <f t="shared" si="1"/>
        <v>669.66933475670442</v>
      </c>
    </row>
    <row r="26" spans="1:5" x14ac:dyDescent="0.25">
      <c r="A26">
        <f t="shared" si="2"/>
        <v>19</v>
      </c>
      <c r="B26" s="37">
        <f t="shared" si="5"/>
        <v>37.505477937368234</v>
      </c>
      <c r="C26" s="37">
        <f t="shared" si="4"/>
        <v>707.17481269407267</v>
      </c>
      <c r="D26" s="38">
        <f t="shared" si="0"/>
        <v>0.29465617195586363</v>
      </c>
      <c r="E26" s="37">
        <f t="shared" si="1"/>
        <v>707.46946886602848</v>
      </c>
    </row>
    <row r="27" spans="1:5" x14ac:dyDescent="0.25">
      <c r="A27">
        <f t="shared" si="2"/>
        <v>20</v>
      </c>
      <c r="B27" s="37">
        <f t="shared" si="5"/>
        <v>37.505477937368234</v>
      </c>
      <c r="C27" s="37">
        <f t="shared" si="4"/>
        <v>744.97494680339673</v>
      </c>
      <c r="D27" s="38">
        <f t="shared" si="0"/>
        <v>0.31040622783474864</v>
      </c>
      <c r="E27" s="37">
        <f t="shared" si="1"/>
        <v>745.28535303123147</v>
      </c>
    </row>
    <row r="28" spans="1:5" x14ac:dyDescent="0.25">
      <c r="A28">
        <f t="shared" si="2"/>
        <v>21</v>
      </c>
      <c r="B28" s="37">
        <f t="shared" si="5"/>
        <v>37.505477937368234</v>
      </c>
      <c r="C28" s="37">
        <f t="shared" si="4"/>
        <v>782.79083096859972</v>
      </c>
      <c r="D28" s="38">
        <f t="shared" si="0"/>
        <v>0.32616284623691655</v>
      </c>
      <c r="E28" s="37">
        <f t="shared" si="1"/>
        <v>783.11699381483663</v>
      </c>
    </row>
    <row r="29" spans="1:5" x14ac:dyDescent="0.25">
      <c r="A29">
        <f t="shared" si="2"/>
        <v>22</v>
      </c>
      <c r="B29" s="37">
        <f t="shared" si="5"/>
        <v>37.505477937368234</v>
      </c>
      <c r="C29" s="37">
        <f t="shared" si="4"/>
        <v>820.62247175220489</v>
      </c>
      <c r="D29" s="38">
        <f t="shared" si="0"/>
        <v>0.34192602989675208</v>
      </c>
      <c r="E29" s="37">
        <f t="shared" si="1"/>
        <v>820.96439778210163</v>
      </c>
    </row>
    <row r="30" spans="1:5" x14ac:dyDescent="0.25">
      <c r="A30">
        <f t="shared" si="2"/>
        <v>23</v>
      </c>
      <c r="B30" s="37">
        <f t="shared" si="5"/>
        <v>37.505477937368234</v>
      </c>
      <c r="C30" s="37">
        <f t="shared" si="4"/>
        <v>858.46987571946988</v>
      </c>
      <c r="D30" s="38">
        <f t="shared" si="0"/>
        <v>0.35769578154977916</v>
      </c>
      <c r="E30" s="37">
        <f t="shared" si="1"/>
        <v>858.82757150101963</v>
      </c>
    </row>
    <row r="31" spans="1:5" x14ac:dyDescent="0.25">
      <c r="A31">
        <f t="shared" si="2"/>
        <v>24</v>
      </c>
      <c r="B31" s="37">
        <f t="shared" si="5"/>
        <v>37.505477937368234</v>
      </c>
      <c r="C31" s="37">
        <f t="shared" si="4"/>
        <v>896.33304943838789</v>
      </c>
      <c r="D31" s="38">
        <f t="shared" si="0"/>
        <v>0.37347210393266161</v>
      </c>
      <c r="E31" s="37">
        <f t="shared" si="1"/>
        <v>896.7065215423205</v>
      </c>
    </row>
    <row r="32" spans="1:5" x14ac:dyDescent="0.25">
      <c r="A32">
        <f t="shared" si="2"/>
        <v>25</v>
      </c>
      <c r="B32" s="37">
        <f t="shared" si="5"/>
        <v>38.189888017477344</v>
      </c>
      <c r="C32" s="37">
        <f t="shared" si="4"/>
        <v>934.8964095597978</v>
      </c>
      <c r="D32" s="38">
        <f t="shared" si="0"/>
        <v>0.38954017064991575</v>
      </c>
      <c r="E32" s="37">
        <f t="shared" si="1"/>
        <v>935.28594973044767</v>
      </c>
    </row>
    <row r="33" spans="1:5" x14ac:dyDescent="0.25">
      <c r="A33">
        <f t="shared" si="2"/>
        <v>26</v>
      </c>
      <c r="B33" s="37">
        <f t="shared" si="5"/>
        <v>38.189888017477344</v>
      </c>
      <c r="C33" s="37">
        <f t="shared" si="4"/>
        <v>973.47583774792497</v>
      </c>
      <c r="D33" s="38">
        <f t="shared" si="0"/>
        <v>0.40561493239496876</v>
      </c>
      <c r="E33" s="37">
        <f t="shared" si="1"/>
        <v>973.88145268031997</v>
      </c>
    </row>
    <row r="34" spans="1:5" x14ac:dyDescent="0.25">
      <c r="A34">
        <f t="shared" si="2"/>
        <v>27</v>
      </c>
      <c r="B34" s="37">
        <f t="shared" si="5"/>
        <v>38.189888017477344</v>
      </c>
      <c r="C34" s="37">
        <f t="shared" si="4"/>
        <v>1012.0713406977973</v>
      </c>
      <c r="D34" s="38">
        <f t="shared" si="0"/>
        <v>0.42169639195741554</v>
      </c>
      <c r="E34" s="37">
        <f t="shared" si="1"/>
        <v>1012.4930370897547</v>
      </c>
    </row>
    <row r="35" spans="1:5" x14ac:dyDescent="0.25">
      <c r="A35">
        <f t="shared" si="2"/>
        <v>28</v>
      </c>
      <c r="B35" s="37">
        <f t="shared" si="5"/>
        <v>38.189888017477344</v>
      </c>
      <c r="C35" s="37">
        <f t="shared" si="4"/>
        <v>1050.682925107232</v>
      </c>
      <c r="D35" s="38">
        <f t="shared" si="0"/>
        <v>0.43778455212801332</v>
      </c>
      <c r="E35" s="37">
        <f t="shared" si="1"/>
        <v>1051.12070965936</v>
      </c>
    </row>
    <row r="36" spans="1:5" x14ac:dyDescent="0.25">
      <c r="A36">
        <f t="shared" si="2"/>
        <v>29</v>
      </c>
      <c r="B36" s="37">
        <f t="shared" si="5"/>
        <v>38.189888017477344</v>
      </c>
      <c r="C36" s="37">
        <f t="shared" si="4"/>
        <v>1089.3105976768375</v>
      </c>
      <c r="D36" s="38">
        <f t="shared" si="0"/>
        <v>0.45387941569868229</v>
      </c>
      <c r="E36" s="37">
        <f t="shared" si="1"/>
        <v>1089.7644770925363</v>
      </c>
    </row>
    <row r="37" spans="1:5" x14ac:dyDescent="0.25">
      <c r="A37">
        <f t="shared" si="2"/>
        <v>30</v>
      </c>
      <c r="B37" s="37">
        <f t="shared" si="5"/>
        <v>38.189888017477344</v>
      </c>
      <c r="C37" s="37">
        <f t="shared" si="4"/>
        <v>1127.9543651100137</v>
      </c>
      <c r="D37" s="38">
        <f t="shared" si="0"/>
        <v>0.46998098546250572</v>
      </c>
      <c r="E37" s="37">
        <f t="shared" si="1"/>
        <v>1128.4243460954763</v>
      </c>
    </row>
    <row r="38" spans="1:5" x14ac:dyDescent="0.25">
      <c r="A38">
        <f t="shared" si="2"/>
        <v>31</v>
      </c>
      <c r="B38" s="37">
        <f t="shared" si="5"/>
        <v>38.189888017477344</v>
      </c>
      <c r="C38" s="37">
        <f t="shared" si="4"/>
        <v>1166.6142341129537</v>
      </c>
      <c r="D38" s="38">
        <f t="shared" si="0"/>
        <v>0.48608926421373072</v>
      </c>
      <c r="E38" s="37">
        <f t="shared" si="1"/>
        <v>1167.1003233771673</v>
      </c>
    </row>
    <row r="39" spans="1:5" x14ac:dyDescent="0.25">
      <c r="A39">
        <f t="shared" si="2"/>
        <v>32</v>
      </c>
      <c r="B39" s="37">
        <f t="shared" si="5"/>
        <v>38.189888017477344</v>
      </c>
      <c r="C39" s="37">
        <f t="shared" si="4"/>
        <v>1205.2902113946448</v>
      </c>
      <c r="D39" s="38">
        <f t="shared" si="0"/>
        <v>0.50220425474776864</v>
      </c>
      <c r="E39" s="37">
        <f t="shared" si="1"/>
        <v>1205.7924156493925</v>
      </c>
    </row>
    <row r="40" spans="1:5" x14ac:dyDescent="0.25">
      <c r="A40">
        <f t="shared" si="2"/>
        <v>33</v>
      </c>
      <c r="B40" s="37">
        <f t="shared" si="5"/>
        <v>38.189888017477344</v>
      </c>
      <c r="C40" s="37">
        <f t="shared" si="4"/>
        <v>1243.9823036668699</v>
      </c>
      <c r="D40" s="38">
        <f t="shared" si="0"/>
        <v>0.51832595986119578</v>
      </c>
      <c r="E40" s="37">
        <f t="shared" si="1"/>
        <v>1244.5006296267311</v>
      </c>
    </row>
    <row r="41" spans="1:5" x14ac:dyDescent="0.25">
      <c r="A41">
        <f t="shared" si="2"/>
        <v>34</v>
      </c>
      <c r="B41" s="37">
        <f t="shared" si="5"/>
        <v>38.189888017477344</v>
      </c>
      <c r="C41" s="37">
        <f t="shared" si="4"/>
        <v>1282.6905176442085</v>
      </c>
      <c r="D41" s="38">
        <f t="shared" si="0"/>
        <v>0.53445438235175358</v>
      </c>
      <c r="E41" s="37">
        <f t="shared" si="1"/>
        <v>1283.2249720265602</v>
      </c>
    </row>
    <row r="42" spans="1:5" x14ac:dyDescent="0.25">
      <c r="A42">
        <f t="shared" si="2"/>
        <v>35</v>
      </c>
      <c r="B42" s="37">
        <f t="shared" si="5"/>
        <v>38.189888017477344</v>
      </c>
      <c r="C42" s="37">
        <f t="shared" si="4"/>
        <v>1321.4148600440376</v>
      </c>
      <c r="D42" s="38">
        <f t="shared" si="0"/>
        <v>0.55058952501834901</v>
      </c>
      <c r="E42" s="37">
        <f t="shared" si="1"/>
        <v>1321.9654495690559</v>
      </c>
    </row>
    <row r="43" spans="1:5" x14ac:dyDescent="0.25">
      <c r="A43">
        <f t="shared" si="2"/>
        <v>36</v>
      </c>
      <c r="B43" s="37">
        <f t="shared" si="5"/>
        <v>38.189888017477344</v>
      </c>
      <c r="C43" s="37">
        <f t="shared" si="4"/>
        <v>1360.1553375865333</v>
      </c>
      <c r="D43" s="38">
        <f t="shared" si="0"/>
        <v>0.56673139066105549</v>
      </c>
      <c r="E43" s="37">
        <f t="shared" si="1"/>
        <v>1360.7220689771943</v>
      </c>
    </row>
    <row r="44" spans="1:5" x14ac:dyDescent="0.25">
      <c r="A44">
        <f t="shared" si="2"/>
        <v>37</v>
      </c>
      <c r="B44" s="37">
        <f t="shared" si="5"/>
        <v>38.886787397377198</v>
      </c>
      <c r="C44" s="37">
        <f t="shared" si="4"/>
        <v>1399.6088563745716</v>
      </c>
      <c r="D44" s="38">
        <f t="shared" si="0"/>
        <v>0.5831703568227381</v>
      </c>
      <c r="E44" s="37">
        <f t="shared" si="1"/>
        <v>1400.1920267313944</v>
      </c>
    </row>
    <row r="45" spans="1:5" x14ac:dyDescent="0.25">
      <c r="A45">
        <f t="shared" si="2"/>
        <v>38</v>
      </c>
      <c r="B45" s="37">
        <f t="shared" si="5"/>
        <v>38.886787397377198</v>
      </c>
      <c r="C45" s="37">
        <f t="shared" si="4"/>
        <v>1439.0788141287717</v>
      </c>
      <c r="D45" s="38">
        <f t="shared" si="0"/>
        <v>0.59961617255365485</v>
      </c>
      <c r="E45" s="37">
        <f t="shared" si="1"/>
        <v>1439.6784303013253</v>
      </c>
    </row>
    <row r="46" spans="1:5" x14ac:dyDescent="0.25">
      <c r="A46">
        <f t="shared" si="2"/>
        <v>39</v>
      </c>
      <c r="B46" s="37">
        <f t="shared" si="5"/>
        <v>38.886787397377198</v>
      </c>
      <c r="C46" s="37">
        <f t="shared" si="4"/>
        <v>1478.5652176987026</v>
      </c>
      <c r="D46" s="38">
        <f t="shared" si="0"/>
        <v>0.61606884070779278</v>
      </c>
      <c r="E46" s="37">
        <f t="shared" si="1"/>
        <v>1479.1812865394104</v>
      </c>
    </row>
    <row r="47" spans="1:5" x14ac:dyDescent="0.25">
      <c r="A47">
        <f t="shared" si="2"/>
        <v>40</v>
      </c>
      <c r="B47" s="37">
        <f t="shared" si="5"/>
        <v>38.886787397377198</v>
      </c>
      <c r="C47" s="37">
        <f t="shared" si="4"/>
        <v>1518.0680739367876</v>
      </c>
      <c r="D47" s="38">
        <f t="shared" si="0"/>
        <v>0.6325283641403282</v>
      </c>
      <c r="E47" s="37">
        <f t="shared" si="1"/>
        <v>1518.700602300928</v>
      </c>
    </row>
    <row r="48" spans="1:5" x14ac:dyDescent="0.25">
      <c r="A48">
        <f t="shared" si="2"/>
        <v>41</v>
      </c>
      <c r="B48" s="37">
        <f t="shared" si="5"/>
        <v>38.886787397377198</v>
      </c>
      <c r="C48" s="37">
        <f t="shared" si="4"/>
        <v>1557.5873896983053</v>
      </c>
      <c r="D48" s="38">
        <f t="shared" si="0"/>
        <v>0.64899474570762716</v>
      </c>
      <c r="E48" s="37">
        <f t="shared" si="1"/>
        <v>1558.2363844440129</v>
      </c>
    </row>
    <row r="49" spans="1:5" x14ac:dyDescent="0.25">
      <c r="A49">
        <f t="shared" si="2"/>
        <v>42</v>
      </c>
      <c r="B49" s="37">
        <f t="shared" si="5"/>
        <v>38.886787397377198</v>
      </c>
      <c r="C49" s="37">
        <f t="shared" si="4"/>
        <v>1597.1231718413901</v>
      </c>
      <c r="D49" s="38">
        <f t="shared" si="0"/>
        <v>0.66546798826724596</v>
      </c>
      <c r="E49" s="37">
        <f t="shared" si="1"/>
        <v>1597.7886398296573</v>
      </c>
    </row>
    <row r="50" spans="1:5" x14ac:dyDescent="0.25">
      <c r="A50">
        <f t="shared" si="2"/>
        <v>43</v>
      </c>
      <c r="B50" s="37">
        <f t="shared" si="5"/>
        <v>38.886787397377198</v>
      </c>
      <c r="C50" s="37">
        <f t="shared" si="4"/>
        <v>1636.6754272270346</v>
      </c>
      <c r="D50" s="38">
        <f t="shared" si="0"/>
        <v>0.68194809467793105</v>
      </c>
      <c r="E50" s="37">
        <f t="shared" si="1"/>
        <v>1637.3573753217124</v>
      </c>
    </row>
    <row r="51" spans="1:5" x14ac:dyDescent="0.25">
      <c r="A51">
        <f t="shared" si="2"/>
        <v>44</v>
      </c>
      <c r="B51" s="37">
        <f t="shared" si="5"/>
        <v>38.886787397377198</v>
      </c>
      <c r="C51" s="37">
        <f t="shared" si="4"/>
        <v>1676.2441627190897</v>
      </c>
      <c r="D51" s="38">
        <f t="shared" si="0"/>
        <v>0.69843506779962061</v>
      </c>
      <c r="E51" s="37">
        <f t="shared" si="1"/>
        <v>1676.9425977868893</v>
      </c>
    </row>
    <row r="52" spans="1:5" x14ac:dyDescent="0.25">
      <c r="A52">
        <f t="shared" si="2"/>
        <v>45</v>
      </c>
      <c r="B52" s="37">
        <f t="shared" si="5"/>
        <v>38.886787397377198</v>
      </c>
      <c r="C52" s="37">
        <f t="shared" si="4"/>
        <v>1715.8293851842666</v>
      </c>
      <c r="D52" s="38">
        <f t="shared" si="0"/>
        <v>0.71492891049344454</v>
      </c>
      <c r="E52" s="37">
        <f t="shared" si="1"/>
        <v>1716.54431409476</v>
      </c>
    </row>
    <row r="53" spans="1:5" x14ac:dyDescent="0.25">
      <c r="A53">
        <f t="shared" si="2"/>
        <v>46</v>
      </c>
      <c r="B53" s="37">
        <f t="shared" si="5"/>
        <v>38.886787397377198</v>
      </c>
      <c r="C53" s="37">
        <f t="shared" si="4"/>
        <v>1755.4311014921373</v>
      </c>
      <c r="D53" s="38">
        <f t="shared" si="0"/>
        <v>0.73142962562172398</v>
      </c>
      <c r="E53" s="37">
        <f t="shared" si="1"/>
        <v>1756.162531117759</v>
      </c>
    </row>
    <row r="54" spans="1:5" x14ac:dyDescent="0.25">
      <c r="A54">
        <f t="shared" si="2"/>
        <v>47</v>
      </c>
      <c r="B54" s="37">
        <f t="shared" si="5"/>
        <v>38.886787397377198</v>
      </c>
      <c r="C54" s="37">
        <f t="shared" si="4"/>
        <v>1795.0493185151363</v>
      </c>
      <c r="D54" s="38">
        <f t="shared" si="0"/>
        <v>0.74793721604797347</v>
      </c>
      <c r="E54" s="37">
        <f t="shared" si="1"/>
        <v>1795.7972557311844</v>
      </c>
    </row>
    <row r="55" spans="1:5" x14ac:dyDescent="0.25">
      <c r="A55">
        <f t="shared" si="2"/>
        <v>48</v>
      </c>
      <c r="B55" s="37">
        <f t="shared" si="5"/>
        <v>38.886787397377198</v>
      </c>
      <c r="C55" s="37">
        <f t="shared" si="4"/>
        <v>1834.6840431285616</v>
      </c>
      <c r="D55" s="38">
        <f t="shared" si="0"/>
        <v>0.76445168463690072</v>
      </c>
      <c r="E55" s="37">
        <f t="shared" si="1"/>
        <v>1835.4484948131985</v>
      </c>
    </row>
    <row r="56" spans="1:5" x14ac:dyDescent="0.25">
      <c r="A56">
        <f t="shared" si="2"/>
        <v>49</v>
      </c>
      <c r="B56" s="37">
        <f t="shared" si="5"/>
        <v>39.596403985179904</v>
      </c>
      <c r="C56" s="37">
        <f t="shared" si="4"/>
        <v>1875.0448987983784</v>
      </c>
      <c r="D56" s="38">
        <f t="shared" si="0"/>
        <v>0.78126870783265767</v>
      </c>
      <c r="E56" s="37">
        <f t="shared" si="1"/>
        <v>1875.826167506211</v>
      </c>
    </row>
    <row r="57" spans="1:5" x14ac:dyDescent="0.25">
      <c r="A57">
        <f t="shared" si="2"/>
        <v>50</v>
      </c>
      <c r="B57" s="37">
        <f t="shared" si="5"/>
        <v>39.596403985179904</v>
      </c>
      <c r="C57" s="37">
        <f t="shared" si="4"/>
        <v>1915.422571491391</v>
      </c>
      <c r="D57" s="38">
        <f t="shared" si="0"/>
        <v>0.7980927381214129</v>
      </c>
      <c r="E57" s="37">
        <f t="shared" si="1"/>
        <v>1916.2206642295123</v>
      </c>
    </row>
    <row r="58" spans="1:5" x14ac:dyDescent="0.25">
      <c r="A58">
        <f t="shared" si="2"/>
        <v>51</v>
      </c>
      <c r="B58" s="37">
        <f t="shared" si="5"/>
        <v>39.596403985179904</v>
      </c>
      <c r="C58" s="37">
        <f t="shared" si="4"/>
        <v>1955.8170682146922</v>
      </c>
      <c r="D58" s="38">
        <f t="shared" si="0"/>
        <v>0.8149237784227884</v>
      </c>
      <c r="E58" s="37">
        <f t="shared" si="1"/>
        <v>1956.631991993115</v>
      </c>
    </row>
    <row r="59" spans="1:5" x14ac:dyDescent="0.25">
      <c r="A59">
        <f t="shared" si="2"/>
        <v>52</v>
      </c>
      <c r="B59" s="37">
        <f t="shared" si="5"/>
        <v>39.596403985179904</v>
      </c>
      <c r="C59" s="37">
        <f t="shared" si="4"/>
        <v>1996.2283959782949</v>
      </c>
      <c r="D59" s="38">
        <f t="shared" si="0"/>
        <v>0.83176183165762285</v>
      </c>
      <c r="E59" s="37">
        <f t="shared" si="1"/>
        <v>1997.0601578099524</v>
      </c>
    </row>
    <row r="60" spans="1:5" x14ac:dyDescent="0.25">
      <c r="A60">
        <f t="shared" si="2"/>
        <v>53</v>
      </c>
      <c r="B60" s="37">
        <f t="shared" si="5"/>
        <v>39.596403985179904</v>
      </c>
      <c r="C60" s="37">
        <f t="shared" si="4"/>
        <v>2036.6565617951323</v>
      </c>
      <c r="D60" s="38">
        <f t="shared" si="0"/>
        <v>0.84860690074797185</v>
      </c>
      <c r="E60" s="37">
        <f t="shared" si="1"/>
        <v>2037.5051686958802</v>
      </c>
    </row>
    <row r="61" spans="1:5" x14ac:dyDescent="0.25">
      <c r="A61">
        <f t="shared" si="2"/>
        <v>54</v>
      </c>
      <c r="B61" s="37">
        <f t="shared" si="5"/>
        <v>39.596403985179904</v>
      </c>
      <c r="C61" s="37">
        <f t="shared" si="4"/>
        <v>2077.1015726810601</v>
      </c>
      <c r="D61" s="38">
        <f t="shared" si="0"/>
        <v>0.86545898861710846</v>
      </c>
      <c r="E61" s="37">
        <f t="shared" si="1"/>
        <v>2077.9670316696775</v>
      </c>
    </row>
    <row r="62" spans="1:5" x14ac:dyDescent="0.25">
      <c r="A62">
        <f t="shared" si="2"/>
        <v>55</v>
      </c>
      <c r="B62" s="37">
        <f t="shared" si="5"/>
        <v>39.596403985179904</v>
      </c>
      <c r="C62" s="37">
        <f t="shared" si="4"/>
        <v>2117.5634356548571</v>
      </c>
      <c r="D62" s="38">
        <f t="shared" si="0"/>
        <v>0.88231809818952378</v>
      </c>
      <c r="E62" s="37">
        <f t="shared" si="1"/>
        <v>2118.4457537530466</v>
      </c>
    </row>
    <row r="63" spans="1:5" x14ac:dyDescent="0.25">
      <c r="A63">
        <f t="shared" si="2"/>
        <v>56</v>
      </c>
      <c r="B63" s="37">
        <f t="shared" si="5"/>
        <v>39.596403985179904</v>
      </c>
      <c r="C63" s="37">
        <f t="shared" si="4"/>
        <v>2158.0421577382267</v>
      </c>
      <c r="D63" s="38">
        <f t="shared" si="0"/>
        <v>0.89918423239092782</v>
      </c>
      <c r="E63" s="37">
        <f t="shared" si="1"/>
        <v>2158.9413419706175</v>
      </c>
    </row>
    <row r="64" spans="1:5" x14ac:dyDescent="0.25">
      <c r="A64">
        <f t="shared" si="2"/>
        <v>57</v>
      </c>
      <c r="B64" s="37">
        <f t="shared" si="5"/>
        <v>39.596403985179904</v>
      </c>
      <c r="C64" s="37">
        <f t="shared" si="4"/>
        <v>2198.5377459557976</v>
      </c>
      <c r="D64" s="38">
        <f t="shared" si="0"/>
        <v>0.91605739414824905</v>
      </c>
      <c r="E64" s="37">
        <f t="shared" si="1"/>
        <v>2199.4538033499457</v>
      </c>
    </row>
    <row r="65" spans="1:5" x14ac:dyDescent="0.25">
      <c r="A65">
        <f t="shared" si="2"/>
        <v>58</v>
      </c>
      <c r="B65" s="37">
        <f t="shared" si="5"/>
        <v>39.596403985179904</v>
      </c>
      <c r="C65" s="37">
        <f t="shared" si="4"/>
        <v>2239.0502073351254</v>
      </c>
      <c r="D65" s="38">
        <f t="shared" si="0"/>
        <v>0.93293758638963553</v>
      </c>
      <c r="E65" s="37">
        <f t="shared" si="1"/>
        <v>2239.9831449215148</v>
      </c>
    </row>
    <row r="66" spans="1:5" x14ac:dyDescent="0.25">
      <c r="A66">
        <f t="shared" si="2"/>
        <v>59</v>
      </c>
      <c r="B66" s="37">
        <f t="shared" si="5"/>
        <v>39.596403985179904</v>
      </c>
      <c r="C66" s="37">
        <f t="shared" si="4"/>
        <v>2279.579548906695</v>
      </c>
      <c r="D66" s="38">
        <f t="shared" si="0"/>
        <v>0.94982481204445623</v>
      </c>
      <c r="E66" s="37">
        <f t="shared" si="1"/>
        <v>2280.5293737187394</v>
      </c>
    </row>
    <row r="67" spans="1:5" x14ac:dyDescent="0.25">
      <c r="A67">
        <f t="shared" si="2"/>
        <v>60</v>
      </c>
      <c r="B67" s="37">
        <f t="shared" si="5"/>
        <v>39.596403985179904</v>
      </c>
      <c r="C67" s="37">
        <f t="shared" si="4"/>
        <v>2320.1257777039191</v>
      </c>
      <c r="D67" s="38">
        <f t="shared" si="0"/>
        <v>0.96671907404329971</v>
      </c>
      <c r="E67" s="37">
        <f t="shared" si="1"/>
        <v>2321.0924967779624</v>
      </c>
    </row>
    <row r="68" spans="1:5" x14ac:dyDescent="0.25">
      <c r="A68">
        <f t="shared" si="2"/>
        <v>61</v>
      </c>
      <c r="B68" s="37">
        <f t="shared" si="5"/>
        <v>40.318969847926283</v>
      </c>
      <c r="C68" s="37">
        <f t="shared" si="4"/>
        <v>2361.4114666258888</v>
      </c>
      <c r="D68" s="38">
        <f t="shared" si="0"/>
        <v>0.98392144442745366</v>
      </c>
      <c r="E68" s="37">
        <f t="shared" si="1"/>
        <v>2362.3953880703161</v>
      </c>
    </row>
    <row r="69" spans="1:5" x14ac:dyDescent="0.25">
      <c r="A69">
        <f t="shared" si="2"/>
        <v>62</v>
      </c>
      <c r="B69" s="37">
        <f t="shared" si="5"/>
        <v>40.318969847926283</v>
      </c>
      <c r="C69" s="37">
        <f t="shared" si="4"/>
        <v>2402.7143579182425</v>
      </c>
      <c r="D69" s="38">
        <f t="shared" si="0"/>
        <v>1.0011309824659345</v>
      </c>
      <c r="E69" s="37">
        <f t="shared" si="1"/>
        <v>2403.7154889007084</v>
      </c>
    </row>
    <row r="70" spans="1:5" x14ac:dyDescent="0.25">
      <c r="A70">
        <f t="shared" si="2"/>
        <v>63</v>
      </c>
      <c r="B70" s="37">
        <f t="shared" si="5"/>
        <v>40.318969847926283</v>
      </c>
      <c r="C70" s="37">
        <f t="shared" si="4"/>
        <v>2444.0344587486347</v>
      </c>
      <c r="D70" s="38">
        <f t="shared" si="0"/>
        <v>1.0183476911452645</v>
      </c>
      <c r="E70" s="37">
        <f t="shared" si="1"/>
        <v>2445.0528064397799</v>
      </c>
    </row>
    <row r="71" spans="1:5" x14ac:dyDescent="0.25">
      <c r="A71">
        <f t="shared" si="2"/>
        <v>64</v>
      </c>
      <c r="B71" s="37">
        <f t="shared" si="5"/>
        <v>40.318969847926283</v>
      </c>
      <c r="C71" s="37">
        <f t="shared" si="4"/>
        <v>2485.3717762877063</v>
      </c>
      <c r="D71" s="38">
        <f t="shared" si="0"/>
        <v>1.0355715734532109</v>
      </c>
      <c r="E71" s="37">
        <f t="shared" si="1"/>
        <v>2486.4073478611595</v>
      </c>
    </row>
    <row r="72" spans="1:5" x14ac:dyDescent="0.25">
      <c r="A72">
        <f t="shared" si="2"/>
        <v>65</v>
      </c>
      <c r="B72" s="37">
        <f t="shared" si="5"/>
        <v>40.318969847926283</v>
      </c>
      <c r="C72" s="37">
        <f t="shared" si="4"/>
        <v>2526.7263177090858</v>
      </c>
      <c r="D72" s="38">
        <f t="shared" si="0"/>
        <v>1.0528026323787858</v>
      </c>
      <c r="E72" s="37">
        <f t="shared" si="1"/>
        <v>2527.7791203414645</v>
      </c>
    </row>
    <row r="73" spans="1:5" x14ac:dyDescent="0.25">
      <c r="A73">
        <f t="shared" si="2"/>
        <v>66</v>
      </c>
      <c r="B73" s="37">
        <f t="shared" si="5"/>
        <v>40.318969847926283</v>
      </c>
      <c r="C73" s="37">
        <f t="shared" si="4"/>
        <v>2568.0980901893909</v>
      </c>
      <c r="D73" s="38">
        <f t="shared" ref="D73:D136" si="6">C73*$E$5/12</f>
        <v>1.0700408709122462</v>
      </c>
      <c r="E73" s="37">
        <f t="shared" ref="E73:E136" si="7">C73+D73</f>
        <v>2569.168131060303</v>
      </c>
    </row>
    <row r="74" spans="1:5" x14ac:dyDescent="0.25">
      <c r="A74">
        <f t="shared" ref="A74:A137" si="8">A73+1</f>
        <v>67</v>
      </c>
      <c r="B74" s="37">
        <f t="shared" si="5"/>
        <v>40.318969847926283</v>
      </c>
      <c r="C74" s="37">
        <f t="shared" ref="C74:C137" si="9">E73+B74</f>
        <v>2609.4871009082294</v>
      </c>
      <c r="D74" s="38">
        <f t="shared" si="6"/>
        <v>1.0872862920450956</v>
      </c>
      <c r="E74" s="37">
        <f t="shared" si="7"/>
        <v>2610.5743872002745</v>
      </c>
    </row>
    <row r="75" spans="1:5" x14ac:dyDescent="0.25">
      <c r="A75">
        <f t="shared" si="8"/>
        <v>68</v>
      </c>
      <c r="B75" s="37">
        <f t="shared" si="5"/>
        <v>40.318969847926283</v>
      </c>
      <c r="C75" s="37">
        <f t="shared" si="9"/>
        <v>2650.8933570482009</v>
      </c>
      <c r="D75" s="38">
        <f t="shared" si="6"/>
        <v>1.1045388987700837</v>
      </c>
      <c r="E75" s="37">
        <f t="shared" si="7"/>
        <v>2651.9978959469709</v>
      </c>
    </row>
    <row r="76" spans="1:5" x14ac:dyDescent="0.25">
      <c r="A76">
        <f t="shared" si="8"/>
        <v>69</v>
      </c>
      <c r="B76" s="37">
        <f t="shared" si="5"/>
        <v>40.318969847926283</v>
      </c>
      <c r="C76" s="37">
        <f t="shared" si="9"/>
        <v>2692.3168657948972</v>
      </c>
      <c r="D76" s="38">
        <f t="shared" si="6"/>
        <v>1.1217986940812072</v>
      </c>
      <c r="E76" s="37">
        <f t="shared" si="7"/>
        <v>2693.4386644889782</v>
      </c>
    </row>
    <row r="77" spans="1:5" x14ac:dyDescent="0.25">
      <c r="A77">
        <f t="shared" si="8"/>
        <v>70</v>
      </c>
      <c r="B77" s="37">
        <f t="shared" si="5"/>
        <v>40.318969847926283</v>
      </c>
      <c r="C77" s="37">
        <f t="shared" si="9"/>
        <v>2733.7576343369046</v>
      </c>
      <c r="D77" s="38">
        <f t="shared" si="6"/>
        <v>1.1390656809737103</v>
      </c>
      <c r="E77" s="37">
        <f t="shared" si="7"/>
        <v>2734.8967000178782</v>
      </c>
    </row>
    <row r="78" spans="1:5" x14ac:dyDescent="0.25">
      <c r="A78">
        <f t="shared" si="8"/>
        <v>71</v>
      </c>
      <c r="B78" s="37">
        <f t="shared" si="5"/>
        <v>40.318969847926283</v>
      </c>
      <c r="C78" s="37">
        <f t="shared" si="9"/>
        <v>2775.2156698658046</v>
      </c>
      <c r="D78" s="38">
        <f t="shared" si="6"/>
        <v>1.1563398624440853</v>
      </c>
      <c r="E78" s="37">
        <f t="shared" si="7"/>
        <v>2776.3720097282485</v>
      </c>
    </row>
    <row r="79" spans="1:5" x14ac:dyDescent="0.25">
      <c r="A79">
        <f t="shared" si="8"/>
        <v>72</v>
      </c>
      <c r="B79" s="37">
        <f t="shared" si="5"/>
        <v>40.318969847926283</v>
      </c>
      <c r="C79" s="37">
        <f t="shared" si="9"/>
        <v>2816.6909795761749</v>
      </c>
      <c r="D79" s="38">
        <f t="shared" si="6"/>
        <v>1.1736212414900729</v>
      </c>
      <c r="E79" s="37">
        <f t="shared" si="7"/>
        <v>2817.8646008176647</v>
      </c>
    </row>
    <row r="80" spans="1:5" x14ac:dyDescent="0.25">
      <c r="A80">
        <f t="shared" si="8"/>
        <v>73</v>
      </c>
      <c r="B80" s="37">
        <f t="shared" si="5"/>
        <v>41.054721287479126</v>
      </c>
      <c r="C80" s="37">
        <f t="shared" si="9"/>
        <v>2858.9193221051437</v>
      </c>
      <c r="D80" s="38">
        <f t="shared" si="6"/>
        <v>1.1912163842104766</v>
      </c>
      <c r="E80" s="37">
        <f t="shared" si="7"/>
        <v>2860.110538489354</v>
      </c>
    </row>
    <row r="81" spans="1:5" x14ac:dyDescent="0.25">
      <c r="A81">
        <f t="shared" si="8"/>
        <v>74</v>
      </c>
      <c r="B81" s="37">
        <f t="shared" si="5"/>
        <v>41.054721287479126</v>
      </c>
      <c r="C81" s="37">
        <f t="shared" si="9"/>
        <v>2901.165259776833</v>
      </c>
      <c r="D81" s="38">
        <f t="shared" si="6"/>
        <v>1.208818858240347</v>
      </c>
      <c r="E81" s="37">
        <f t="shared" si="7"/>
        <v>2902.3740786350731</v>
      </c>
    </row>
    <row r="82" spans="1:5" x14ac:dyDescent="0.25">
      <c r="A82">
        <f t="shared" si="8"/>
        <v>75</v>
      </c>
      <c r="B82" s="37">
        <f t="shared" si="5"/>
        <v>41.054721287479126</v>
      </c>
      <c r="C82" s="37">
        <f t="shared" si="9"/>
        <v>2943.4287999225521</v>
      </c>
      <c r="D82" s="38">
        <f t="shared" si="6"/>
        <v>1.2264286666343966</v>
      </c>
      <c r="E82" s="37">
        <f t="shared" si="7"/>
        <v>2944.6552285891867</v>
      </c>
    </row>
    <row r="83" spans="1:5" x14ac:dyDescent="0.25">
      <c r="A83">
        <f t="shared" si="8"/>
        <v>76</v>
      </c>
      <c r="B83" s="37">
        <f t="shared" si="5"/>
        <v>41.054721287479126</v>
      </c>
      <c r="C83" s="37">
        <f t="shared" si="9"/>
        <v>2985.7099498766656</v>
      </c>
      <c r="D83" s="38">
        <f t="shared" si="6"/>
        <v>1.2440458124486107</v>
      </c>
      <c r="E83" s="37">
        <f t="shared" si="7"/>
        <v>2986.9539956891144</v>
      </c>
    </row>
    <row r="84" spans="1:5" x14ac:dyDescent="0.25">
      <c r="A84">
        <f t="shared" si="8"/>
        <v>77</v>
      </c>
      <c r="B84" s="37">
        <f t="shared" si="5"/>
        <v>41.054721287479126</v>
      </c>
      <c r="C84" s="37">
        <f t="shared" si="9"/>
        <v>3028.0087169765934</v>
      </c>
      <c r="D84" s="38">
        <f t="shared" si="6"/>
        <v>1.2616702987402473</v>
      </c>
      <c r="E84" s="37">
        <f t="shared" si="7"/>
        <v>3029.2703872753336</v>
      </c>
    </row>
    <row r="85" spans="1:5" x14ac:dyDescent="0.25">
      <c r="A85">
        <f t="shared" si="8"/>
        <v>78</v>
      </c>
      <c r="B85" s="37">
        <f t="shared" ref="B85:B148" si="10">B73*(1+$I$5)</f>
        <v>41.054721287479126</v>
      </c>
      <c r="C85" s="37">
        <f t="shared" si="9"/>
        <v>3070.3251085628126</v>
      </c>
      <c r="D85" s="38">
        <f t="shared" si="6"/>
        <v>1.2793021285678385</v>
      </c>
      <c r="E85" s="37">
        <f t="shared" si="7"/>
        <v>3071.6044106913805</v>
      </c>
    </row>
    <row r="86" spans="1:5" x14ac:dyDescent="0.25">
      <c r="A86">
        <f t="shared" si="8"/>
        <v>79</v>
      </c>
      <c r="B86" s="37">
        <f t="shared" si="10"/>
        <v>41.054721287479126</v>
      </c>
      <c r="C86" s="37">
        <f t="shared" si="9"/>
        <v>3112.6591319788595</v>
      </c>
      <c r="D86" s="38">
        <f t="shared" si="6"/>
        <v>1.2969413049911915</v>
      </c>
      <c r="E86" s="37">
        <f t="shared" si="7"/>
        <v>3113.9560732838509</v>
      </c>
    </row>
    <row r="87" spans="1:5" x14ac:dyDescent="0.25">
      <c r="A87">
        <f t="shared" si="8"/>
        <v>80</v>
      </c>
      <c r="B87" s="37">
        <f t="shared" si="10"/>
        <v>41.054721287479126</v>
      </c>
      <c r="C87" s="37">
        <f t="shared" si="9"/>
        <v>3155.0107945713298</v>
      </c>
      <c r="D87" s="38">
        <f t="shared" si="6"/>
        <v>1.3145878310713874</v>
      </c>
      <c r="E87" s="37">
        <f t="shared" si="7"/>
        <v>3156.3253824024014</v>
      </c>
    </row>
    <row r="88" spans="1:5" x14ac:dyDescent="0.25">
      <c r="A88">
        <f t="shared" si="8"/>
        <v>81</v>
      </c>
      <c r="B88" s="37">
        <f t="shared" si="10"/>
        <v>41.054721287479126</v>
      </c>
      <c r="C88" s="37">
        <f t="shared" si="9"/>
        <v>3197.3801036898803</v>
      </c>
      <c r="D88" s="38">
        <f t="shared" si="6"/>
        <v>1.3322417098707835</v>
      </c>
      <c r="E88" s="37">
        <f t="shared" si="7"/>
        <v>3198.712345399751</v>
      </c>
    </row>
    <row r="89" spans="1:5" x14ac:dyDescent="0.25">
      <c r="A89">
        <f t="shared" si="8"/>
        <v>82</v>
      </c>
      <c r="B89" s="37">
        <f t="shared" si="10"/>
        <v>41.054721287479126</v>
      </c>
      <c r="C89" s="37">
        <f t="shared" si="9"/>
        <v>3239.76706668723</v>
      </c>
      <c r="D89" s="38">
        <f t="shared" si="6"/>
        <v>1.3499029444530126</v>
      </c>
      <c r="E89" s="37">
        <f t="shared" si="7"/>
        <v>3241.1169696316829</v>
      </c>
    </row>
    <row r="90" spans="1:5" x14ac:dyDescent="0.25">
      <c r="A90">
        <f t="shared" si="8"/>
        <v>83</v>
      </c>
      <c r="B90" s="37">
        <f t="shared" si="10"/>
        <v>41.054721287479126</v>
      </c>
      <c r="C90" s="37">
        <f t="shared" si="9"/>
        <v>3282.1716909191618</v>
      </c>
      <c r="D90" s="38">
        <f t="shared" si="6"/>
        <v>1.3675715378829842</v>
      </c>
      <c r="E90" s="37">
        <f t="shared" si="7"/>
        <v>3283.539262457045</v>
      </c>
    </row>
    <row r="91" spans="1:5" x14ac:dyDescent="0.25">
      <c r="A91">
        <f t="shared" si="8"/>
        <v>84</v>
      </c>
      <c r="B91" s="37">
        <f t="shared" si="10"/>
        <v>41.054721287479126</v>
      </c>
      <c r="C91" s="37">
        <f t="shared" si="9"/>
        <v>3324.5939837445239</v>
      </c>
      <c r="D91" s="38">
        <f t="shared" si="6"/>
        <v>1.385247493226885</v>
      </c>
      <c r="E91" s="37">
        <f t="shared" si="7"/>
        <v>3325.9792312377508</v>
      </c>
    </row>
    <row r="92" spans="1:5" x14ac:dyDescent="0.25">
      <c r="A92">
        <f t="shared" si="8"/>
        <v>85</v>
      </c>
      <c r="B92" s="37">
        <f t="shared" si="10"/>
        <v>41.803898917801369</v>
      </c>
      <c r="C92" s="37">
        <f t="shared" si="9"/>
        <v>3367.783130155552</v>
      </c>
      <c r="D92" s="38">
        <f t="shared" si="6"/>
        <v>1.4032429708981466</v>
      </c>
      <c r="E92" s="37">
        <f t="shared" si="7"/>
        <v>3369.1863731264502</v>
      </c>
    </row>
    <row r="93" spans="1:5" x14ac:dyDescent="0.25">
      <c r="A93">
        <f t="shared" si="8"/>
        <v>86</v>
      </c>
      <c r="B93" s="37">
        <f t="shared" si="10"/>
        <v>41.803898917801369</v>
      </c>
      <c r="C93" s="37">
        <f t="shared" si="9"/>
        <v>3410.9902720442515</v>
      </c>
      <c r="D93" s="38">
        <f t="shared" si="6"/>
        <v>1.4212459466851046</v>
      </c>
      <c r="E93" s="37">
        <f t="shared" si="7"/>
        <v>3412.4115179909368</v>
      </c>
    </row>
    <row r="94" spans="1:5" x14ac:dyDescent="0.25">
      <c r="A94">
        <f t="shared" si="8"/>
        <v>87</v>
      </c>
      <c r="B94" s="37">
        <f t="shared" si="10"/>
        <v>41.803898917801369</v>
      </c>
      <c r="C94" s="37">
        <f t="shared" si="9"/>
        <v>3454.215416908738</v>
      </c>
      <c r="D94" s="38">
        <f t="shared" si="6"/>
        <v>1.4392564237119743</v>
      </c>
      <c r="E94" s="37">
        <f t="shared" si="7"/>
        <v>3455.6546733324499</v>
      </c>
    </row>
    <row r="95" spans="1:5" x14ac:dyDescent="0.25">
      <c r="A95">
        <f t="shared" si="8"/>
        <v>88</v>
      </c>
      <c r="B95" s="37">
        <f t="shared" si="10"/>
        <v>41.803898917801369</v>
      </c>
      <c r="C95" s="37">
        <f t="shared" si="9"/>
        <v>3497.4585722502511</v>
      </c>
      <c r="D95" s="38">
        <f t="shared" si="6"/>
        <v>1.4572744051042712</v>
      </c>
      <c r="E95" s="37">
        <f t="shared" si="7"/>
        <v>3498.9158466553554</v>
      </c>
    </row>
    <row r="96" spans="1:5" x14ac:dyDescent="0.25">
      <c r="A96">
        <f t="shared" si="8"/>
        <v>89</v>
      </c>
      <c r="B96" s="37">
        <f t="shared" si="10"/>
        <v>41.803898917801369</v>
      </c>
      <c r="C96" s="37">
        <f t="shared" si="9"/>
        <v>3540.7197455731566</v>
      </c>
      <c r="D96" s="38">
        <f t="shared" si="6"/>
        <v>1.4752998939888153</v>
      </c>
      <c r="E96" s="37">
        <f t="shared" si="7"/>
        <v>3542.1950454671455</v>
      </c>
    </row>
    <row r="97" spans="1:5" x14ac:dyDescent="0.25">
      <c r="A97">
        <f t="shared" si="8"/>
        <v>90</v>
      </c>
      <c r="B97" s="37">
        <f t="shared" si="10"/>
        <v>41.803898917801369</v>
      </c>
      <c r="C97" s="37">
        <f t="shared" si="9"/>
        <v>3583.9989443849468</v>
      </c>
      <c r="D97" s="38">
        <f t="shared" si="6"/>
        <v>1.4933328934937278</v>
      </c>
      <c r="E97" s="37">
        <f t="shared" si="7"/>
        <v>3585.4922772784403</v>
      </c>
    </row>
    <row r="98" spans="1:5" x14ac:dyDescent="0.25">
      <c r="A98">
        <f t="shared" si="8"/>
        <v>91</v>
      </c>
      <c r="B98" s="37">
        <f t="shared" si="10"/>
        <v>41.803898917801369</v>
      </c>
      <c r="C98" s="37">
        <f t="shared" si="9"/>
        <v>3627.2961761962415</v>
      </c>
      <c r="D98" s="38">
        <f t="shared" si="6"/>
        <v>1.5113734067484339</v>
      </c>
      <c r="E98" s="37">
        <f t="shared" si="7"/>
        <v>3628.8075496029901</v>
      </c>
    </row>
    <row r="99" spans="1:5" x14ac:dyDescent="0.25">
      <c r="A99">
        <f t="shared" si="8"/>
        <v>92</v>
      </c>
      <c r="B99" s="37">
        <f t="shared" si="10"/>
        <v>41.803898917801369</v>
      </c>
      <c r="C99" s="37">
        <f t="shared" si="9"/>
        <v>3670.6114485207913</v>
      </c>
      <c r="D99" s="38">
        <f t="shared" si="6"/>
        <v>1.5294214368836629</v>
      </c>
      <c r="E99" s="37">
        <f t="shared" si="7"/>
        <v>3672.140869957675</v>
      </c>
    </row>
    <row r="100" spans="1:5" x14ac:dyDescent="0.25">
      <c r="A100">
        <f t="shared" si="8"/>
        <v>93</v>
      </c>
      <c r="B100" s="37">
        <f t="shared" si="10"/>
        <v>41.803898917801369</v>
      </c>
      <c r="C100" s="37">
        <f t="shared" si="9"/>
        <v>3713.9447688754763</v>
      </c>
      <c r="D100" s="38">
        <f t="shared" si="6"/>
        <v>1.5474769870314484</v>
      </c>
      <c r="E100" s="37">
        <f t="shared" si="7"/>
        <v>3715.4922458625078</v>
      </c>
    </row>
    <row r="101" spans="1:5" x14ac:dyDescent="0.25">
      <c r="A101">
        <f t="shared" si="8"/>
        <v>94</v>
      </c>
      <c r="B101" s="37">
        <f t="shared" si="10"/>
        <v>41.803898917801369</v>
      </c>
      <c r="C101" s="37">
        <f t="shared" si="9"/>
        <v>3757.2961447803091</v>
      </c>
      <c r="D101" s="38">
        <f t="shared" si="6"/>
        <v>1.5655400603251286</v>
      </c>
      <c r="E101" s="37">
        <f t="shared" si="7"/>
        <v>3758.8616848406341</v>
      </c>
    </row>
    <row r="102" spans="1:5" x14ac:dyDescent="0.25">
      <c r="A102">
        <f t="shared" si="8"/>
        <v>95</v>
      </c>
      <c r="B102" s="37">
        <f t="shared" si="10"/>
        <v>41.803898917801369</v>
      </c>
      <c r="C102" s="37">
        <f t="shared" si="9"/>
        <v>3800.6655837584353</v>
      </c>
      <c r="D102" s="38">
        <f t="shared" si="6"/>
        <v>1.583610659899348</v>
      </c>
      <c r="E102" s="37">
        <f t="shared" si="7"/>
        <v>3802.2491944183348</v>
      </c>
    </row>
    <row r="103" spans="1:5" x14ac:dyDescent="0.25">
      <c r="A103">
        <f t="shared" si="8"/>
        <v>96</v>
      </c>
      <c r="B103" s="37">
        <f t="shared" si="10"/>
        <v>41.803898917801369</v>
      </c>
      <c r="C103" s="37">
        <f t="shared" si="9"/>
        <v>3844.053093336136</v>
      </c>
      <c r="D103" s="38">
        <f t="shared" si="6"/>
        <v>1.6016887888900566</v>
      </c>
      <c r="E103" s="37">
        <f t="shared" si="7"/>
        <v>3845.654782125026</v>
      </c>
    </row>
    <row r="104" spans="1:5" x14ac:dyDescent="0.25">
      <c r="A104">
        <f t="shared" si="8"/>
        <v>97</v>
      </c>
      <c r="B104" s="37">
        <f t="shared" si="10"/>
        <v>42.566747743644463</v>
      </c>
      <c r="C104" s="37">
        <f t="shared" si="9"/>
        <v>3888.2215298686706</v>
      </c>
      <c r="D104" s="38">
        <f t="shared" si="6"/>
        <v>1.6200923041119462</v>
      </c>
      <c r="E104" s="37">
        <f t="shared" si="7"/>
        <v>3889.8416221727825</v>
      </c>
    </row>
    <row r="105" spans="1:5" x14ac:dyDescent="0.25">
      <c r="A105">
        <f t="shared" si="8"/>
        <v>98</v>
      </c>
      <c r="B105" s="37">
        <f t="shared" si="10"/>
        <v>42.566747743644463</v>
      </c>
      <c r="C105" s="37">
        <f t="shared" si="9"/>
        <v>3932.4083699164271</v>
      </c>
      <c r="D105" s="38">
        <f t="shared" si="6"/>
        <v>1.6385034874651778</v>
      </c>
      <c r="E105" s="37">
        <f t="shared" si="7"/>
        <v>3934.0468734038923</v>
      </c>
    </row>
    <row r="106" spans="1:5" x14ac:dyDescent="0.25">
      <c r="A106">
        <f t="shared" si="8"/>
        <v>99</v>
      </c>
      <c r="B106" s="37">
        <f t="shared" si="10"/>
        <v>42.566747743644463</v>
      </c>
      <c r="C106" s="37">
        <f t="shared" si="9"/>
        <v>3976.6136211475368</v>
      </c>
      <c r="D106" s="38">
        <f t="shared" si="6"/>
        <v>1.6569223421448072</v>
      </c>
      <c r="E106" s="37">
        <f t="shared" si="7"/>
        <v>3978.2705434896816</v>
      </c>
    </row>
    <row r="107" spans="1:5" x14ac:dyDescent="0.25">
      <c r="A107">
        <f t="shared" si="8"/>
        <v>100</v>
      </c>
      <c r="B107" s="37">
        <f t="shared" si="10"/>
        <v>42.566747743644463</v>
      </c>
      <c r="C107" s="37">
        <f t="shared" si="9"/>
        <v>4020.8372912333261</v>
      </c>
      <c r="D107" s="38">
        <f t="shared" si="6"/>
        <v>1.6753488713472191</v>
      </c>
      <c r="E107" s="37">
        <f t="shared" si="7"/>
        <v>4022.5126401046732</v>
      </c>
    </row>
    <row r="108" spans="1:5" x14ac:dyDescent="0.25">
      <c r="A108">
        <f t="shared" si="8"/>
        <v>101</v>
      </c>
      <c r="B108" s="37">
        <f t="shared" si="10"/>
        <v>42.566747743644463</v>
      </c>
      <c r="C108" s="37">
        <f t="shared" si="9"/>
        <v>4065.0793878483178</v>
      </c>
      <c r="D108" s="38">
        <f t="shared" si="6"/>
        <v>1.6937830782701324</v>
      </c>
      <c r="E108" s="37">
        <f t="shared" si="7"/>
        <v>4066.7731709265877</v>
      </c>
    </row>
    <row r="109" spans="1:5" x14ac:dyDescent="0.25">
      <c r="A109">
        <f t="shared" si="8"/>
        <v>102</v>
      </c>
      <c r="B109" s="37">
        <f t="shared" si="10"/>
        <v>42.566747743644463</v>
      </c>
      <c r="C109" s="37">
        <f t="shared" si="9"/>
        <v>4109.3399186702318</v>
      </c>
      <c r="D109" s="38">
        <f t="shared" si="6"/>
        <v>1.7122249661125968</v>
      </c>
      <c r="E109" s="37">
        <f t="shared" si="7"/>
        <v>4111.0521436363442</v>
      </c>
    </row>
    <row r="110" spans="1:5" x14ac:dyDescent="0.25">
      <c r="A110">
        <f t="shared" si="8"/>
        <v>103</v>
      </c>
      <c r="B110" s="37">
        <f t="shared" si="10"/>
        <v>42.566747743644463</v>
      </c>
      <c r="C110" s="37">
        <f t="shared" si="9"/>
        <v>4153.6188913799888</v>
      </c>
      <c r="D110" s="38">
        <f t="shared" si="6"/>
        <v>1.7306745380749955</v>
      </c>
      <c r="E110" s="37">
        <f t="shared" si="7"/>
        <v>4155.3495659180635</v>
      </c>
    </row>
    <row r="111" spans="1:5" x14ac:dyDescent="0.25">
      <c r="A111">
        <f t="shared" si="8"/>
        <v>104</v>
      </c>
      <c r="B111" s="37">
        <f t="shared" si="10"/>
        <v>42.566747743644463</v>
      </c>
      <c r="C111" s="37">
        <f t="shared" si="9"/>
        <v>4197.916313661708</v>
      </c>
      <c r="D111" s="38">
        <f t="shared" si="6"/>
        <v>1.749131797359045</v>
      </c>
      <c r="E111" s="37">
        <f t="shared" si="7"/>
        <v>4199.6654454590671</v>
      </c>
    </row>
    <row r="112" spans="1:5" x14ac:dyDescent="0.25">
      <c r="A112">
        <f t="shared" si="8"/>
        <v>105</v>
      </c>
      <c r="B112" s="37">
        <f t="shared" si="10"/>
        <v>42.566747743644463</v>
      </c>
      <c r="C112" s="37">
        <f t="shared" si="9"/>
        <v>4242.2321932027116</v>
      </c>
      <c r="D112" s="38">
        <f t="shared" si="6"/>
        <v>1.7675967471677965</v>
      </c>
      <c r="E112" s="37">
        <f t="shared" si="7"/>
        <v>4243.9997899498794</v>
      </c>
    </row>
    <row r="113" spans="1:5" x14ac:dyDescent="0.25">
      <c r="A113">
        <f t="shared" si="8"/>
        <v>106</v>
      </c>
      <c r="B113" s="37">
        <f t="shared" si="10"/>
        <v>42.566747743644463</v>
      </c>
      <c r="C113" s="37">
        <f t="shared" si="9"/>
        <v>4286.566537693524</v>
      </c>
      <c r="D113" s="38">
        <f t="shared" si="6"/>
        <v>1.7860693907056351</v>
      </c>
      <c r="E113" s="37">
        <f t="shared" si="7"/>
        <v>4288.3526070842299</v>
      </c>
    </row>
    <row r="114" spans="1:5" x14ac:dyDescent="0.25">
      <c r="A114">
        <f t="shared" si="8"/>
        <v>107</v>
      </c>
      <c r="B114" s="37">
        <f t="shared" si="10"/>
        <v>42.566747743644463</v>
      </c>
      <c r="C114" s="37">
        <f t="shared" si="9"/>
        <v>4330.9193548278745</v>
      </c>
      <c r="D114" s="38">
        <f t="shared" si="6"/>
        <v>1.8045497311782812</v>
      </c>
      <c r="E114" s="37">
        <f t="shared" si="7"/>
        <v>4332.7239045590532</v>
      </c>
    </row>
    <row r="115" spans="1:5" x14ac:dyDescent="0.25">
      <c r="A115">
        <f t="shared" si="8"/>
        <v>108</v>
      </c>
      <c r="B115" s="37">
        <f t="shared" si="10"/>
        <v>42.566747743644463</v>
      </c>
      <c r="C115" s="37">
        <f t="shared" si="9"/>
        <v>4375.2906523026977</v>
      </c>
      <c r="D115" s="38">
        <f t="shared" si="6"/>
        <v>1.8230377717927908</v>
      </c>
      <c r="E115" s="37">
        <f t="shared" si="7"/>
        <v>4377.1136900744905</v>
      </c>
    </row>
    <row r="116" spans="1:5" x14ac:dyDescent="0.25">
      <c r="A116">
        <f t="shared" si="8"/>
        <v>109</v>
      </c>
      <c r="B116" s="37">
        <f t="shared" si="10"/>
        <v>43.343517240672668</v>
      </c>
      <c r="C116" s="37">
        <f t="shared" si="9"/>
        <v>4420.457207315163</v>
      </c>
      <c r="D116" s="38">
        <f t="shared" si="6"/>
        <v>1.8418571697146513</v>
      </c>
      <c r="E116" s="37">
        <f t="shared" si="7"/>
        <v>4422.2990644848778</v>
      </c>
    </row>
    <row r="117" spans="1:5" x14ac:dyDescent="0.25">
      <c r="A117">
        <f t="shared" si="8"/>
        <v>110</v>
      </c>
      <c r="B117" s="37">
        <f t="shared" si="10"/>
        <v>43.343517240672668</v>
      </c>
      <c r="C117" s="37">
        <f t="shared" si="9"/>
        <v>4465.6425817255504</v>
      </c>
      <c r="D117" s="38">
        <f t="shared" si="6"/>
        <v>1.8606844090523127</v>
      </c>
      <c r="E117" s="37">
        <f t="shared" si="7"/>
        <v>4467.5032661346031</v>
      </c>
    </row>
    <row r="118" spans="1:5" x14ac:dyDescent="0.25">
      <c r="A118">
        <f t="shared" si="8"/>
        <v>111</v>
      </c>
      <c r="B118" s="37">
        <f t="shared" si="10"/>
        <v>43.343517240672668</v>
      </c>
      <c r="C118" s="37">
        <f t="shared" si="9"/>
        <v>4510.8467833752757</v>
      </c>
      <c r="D118" s="38">
        <f t="shared" si="6"/>
        <v>1.8795194930730315</v>
      </c>
      <c r="E118" s="37">
        <f t="shared" si="7"/>
        <v>4512.7263028683483</v>
      </c>
    </row>
    <row r="119" spans="1:5" x14ac:dyDescent="0.25">
      <c r="A119">
        <f t="shared" si="8"/>
        <v>112</v>
      </c>
      <c r="B119" s="37">
        <f t="shared" si="10"/>
        <v>43.343517240672668</v>
      </c>
      <c r="C119" s="37">
        <f t="shared" si="9"/>
        <v>4556.0698201090208</v>
      </c>
      <c r="D119" s="38">
        <f t="shared" si="6"/>
        <v>1.8983624250454254</v>
      </c>
      <c r="E119" s="37">
        <f t="shared" si="7"/>
        <v>4557.9681825340658</v>
      </c>
    </row>
    <row r="120" spans="1:5" x14ac:dyDescent="0.25">
      <c r="A120">
        <f t="shared" si="8"/>
        <v>113</v>
      </c>
      <c r="B120" s="37">
        <f t="shared" si="10"/>
        <v>43.343517240672668</v>
      </c>
      <c r="C120" s="37">
        <f t="shared" si="9"/>
        <v>4601.3116997747384</v>
      </c>
      <c r="D120" s="38">
        <f t="shared" si="6"/>
        <v>1.9172132082394742</v>
      </c>
      <c r="E120" s="37">
        <f t="shared" si="7"/>
        <v>4603.2289129829778</v>
      </c>
    </row>
    <row r="121" spans="1:5" x14ac:dyDescent="0.25">
      <c r="A121">
        <f t="shared" si="8"/>
        <v>114</v>
      </c>
      <c r="B121" s="37">
        <f t="shared" si="10"/>
        <v>43.343517240672668</v>
      </c>
      <c r="C121" s="37">
        <f t="shared" si="9"/>
        <v>4646.5724302236504</v>
      </c>
      <c r="D121" s="38">
        <f t="shared" si="6"/>
        <v>1.9360718459265209</v>
      </c>
      <c r="E121" s="37">
        <f t="shared" si="7"/>
        <v>4648.5085020695769</v>
      </c>
    </row>
    <row r="122" spans="1:5" x14ac:dyDescent="0.25">
      <c r="A122">
        <f t="shared" si="8"/>
        <v>115</v>
      </c>
      <c r="B122" s="37">
        <f t="shared" si="10"/>
        <v>43.343517240672668</v>
      </c>
      <c r="C122" s="37">
        <f t="shared" si="9"/>
        <v>4691.8520193102495</v>
      </c>
      <c r="D122" s="38">
        <f t="shared" si="6"/>
        <v>1.9549383413792707</v>
      </c>
      <c r="E122" s="37">
        <f t="shared" si="7"/>
        <v>4693.8069576516291</v>
      </c>
    </row>
    <row r="123" spans="1:5" x14ac:dyDescent="0.25">
      <c r="A123">
        <f t="shared" si="8"/>
        <v>116</v>
      </c>
      <c r="B123" s="37">
        <f t="shared" si="10"/>
        <v>43.343517240672668</v>
      </c>
      <c r="C123" s="37">
        <f t="shared" si="9"/>
        <v>4737.1504748923016</v>
      </c>
      <c r="D123" s="38">
        <f t="shared" si="6"/>
        <v>1.9738126978717923</v>
      </c>
      <c r="E123" s="37">
        <f t="shared" si="7"/>
        <v>4739.1242875901735</v>
      </c>
    </row>
    <row r="124" spans="1:5" x14ac:dyDescent="0.25">
      <c r="A124">
        <f t="shared" si="8"/>
        <v>117</v>
      </c>
      <c r="B124" s="37">
        <f t="shared" si="10"/>
        <v>43.343517240672668</v>
      </c>
      <c r="C124" s="37">
        <f t="shared" si="9"/>
        <v>4782.467804830846</v>
      </c>
      <c r="D124" s="38">
        <f t="shared" si="6"/>
        <v>1.9926949186795193</v>
      </c>
      <c r="E124" s="37">
        <f t="shared" si="7"/>
        <v>4784.4604997495253</v>
      </c>
    </row>
    <row r="125" spans="1:5" x14ac:dyDescent="0.25">
      <c r="A125">
        <f t="shared" si="8"/>
        <v>118</v>
      </c>
      <c r="B125" s="37">
        <f t="shared" si="10"/>
        <v>43.343517240672668</v>
      </c>
      <c r="C125" s="37">
        <f t="shared" si="9"/>
        <v>4827.8040169901979</v>
      </c>
      <c r="D125" s="38">
        <f t="shared" si="6"/>
        <v>2.0115850070792489</v>
      </c>
      <c r="E125" s="37">
        <f t="shared" si="7"/>
        <v>4829.8156019972776</v>
      </c>
    </row>
    <row r="126" spans="1:5" x14ac:dyDescent="0.25">
      <c r="A126">
        <f t="shared" si="8"/>
        <v>119</v>
      </c>
      <c r="B126" s="37">
        <f t="shared" si="10"/>
        <v>43.343517240672668</v>
      </c>
      <c r="C126" s="37">
        <f t="shared" si="9"/>
        <v>4873.1591192379501</v>
      </c>
      <c r="D126" s="38">
        <f t="shared" si="6"/>
        <v>2.0304829663491462</v>
      </c>
      <c r="E126" s="37">
        <f t="shared" si="7"/>
        <v>4875.1896022042993</v>
      </c>
    </row>
    <row r="127" spans="1:5" x14ac:dyDescent="0.25">
      <c r="A127">
        <f t="shared" si="8"/>
        <v>120</v>
      </c>
      <c r="B127" s="37">
        <f t="shared" si="10"/>
        <v>43.343517240672668</v>
      </c>
      <c r="C127" s="37">
        <f t="shared" si="9"/>
        <v>4918.5331194449718</v>
      </c>
      <c r="D127" s="38">
        <f t="shared" si="6"/>
        <v>2.0493887997687383</v>
      </c>
      <c r="E127" s="37">
        <f t="shared" si="7"/>
        <v>4920.5825082447409</v>
      </c>
    </row>
    <row r="128" spans="1:5" x14ac:dyDescent="0.25">
      <c r="A128">
        <f t="shared" si="8"/>
        <v>121</v>
      </c>
      <c r="B128" s="37">
        <f t="shared" si="10"/>
        <v>44.13446143704946</v>
      </c>
      <c r="C128" s="37">
        <f t="shared" si="9"/>
        <v>4964.71696968179</v>
      </c>
      <c r="D128" s="38">
        <f t="shared" si="6"/>
        <v>2.0686320707007462</v>
      </c>
      <c r="E128" s="37">
        <f t="shared" si="7"/>
        <v>4966.7856017524909</v>
      </c>
    </row>
    <row r="129" spans="1:5" x14ac:dyDescent="0.25">
      <c r="A129">
        <f t="shared" si="8"/>
        <v>122</v>
      </c>
      <c r="B129" s="37">
        <f t="shared" si="10"/>
        <v>44.13446143704946</v>
      </c>
      <c r="C129" s="37">
        <f t="shared" si="9"/>
        <v>5010.9200631895401</v>
      </c>
      <c r="D129" s="38">
        <f t="shared" si="6"/>
        <v>2.0878833596623085</v>
      </c>
      <c r="E129" s="37">
        <f t="shared" si="7"/>
        <v>5013.0079465492026</v>
      </c>
    </row>
    <row r="130" spans="1:5" x14ac:dyDescent="0.25">
      <c r="A130">
        <f t="shared" si="8"/>
        <v>123</v>
      </c>
      <c r="B130" s="37">
        <f t="shared" si="10"/>
        <v>44.13446143704946</v>
      </c>
      <c r="C130" s="37">
        <f t="shared" si="9"/>
        <v>5057.1424079862518</v>
      </c>
      <c r="D130" s="38">
        <f t="shared" si="6"/>
        <v>2.1071426699942717</v>
      </c>
      <c r="E130" s="37">
        <f t="shared" si="7"/>
        <v>5059.2495506562464</v>
      </c>
    </row>
    <row r="131" spans="1:5" x14ac:dyDescent="0.25">
      <c r="A131">
        <f t="shared" si="8"/>
        <v>124</v>
      </c>
      <c r="B131" s="37">
        <f t="shared" si="10"/>
        <v>44.13446143704946</v>
      </c>
      <c r="C131" s="37">
        <f t="shared" si="9"/>
        <v>5103.3840120932955</v>
      </c>
      <c r="D131" s="38">
        <f t="shared" si="6"/>
        <v>2.1264100050388732</v>
      </c>
      <c r="E131" s="37">
        <f t="shared" si="7"/>
        <v>5105.5104220983339</v>
      </c>
    </row>
    <row r="132" spans="1:5" x14ac:dyDescent="0.25">
      <c r="A132">
        <f t="shared" si="8"/>
        <v>125</v>
      </c>
      <c r="B132" s="37">
        <f t="shared" si="10"/>
        <v>44.13446143704946</v>
      </c>
      <c r="C132" s="37">
        <f t="shared" si="9"/>
        <v>5149.6448835353831</v>
      </c>
      <c r="D132" s="38">
        <f t="shared" si="6"/>
        <v>2.145685368139743</v>
      </c>
      <c r="E132" s="37">
        <f t="shared" si="7"/>
        <v>5151.7905689035224</v>
      </c>
    </row>
    <row r="133" spans="1:5" x14ac:dyDescent="0.25">
      <c r="A133">
        <f t="shared" si="8"/>
        <v>126</v>
      </c>
      <c r="B133" s="37">
        <f t="shared" si="10"/>
        <v>44.13446143704946</v>
      </c>
      <c r="C133" s="37">
        <f t="shared" si="9"/>
        <v>5195.9250303405715</v>
      </c>
      <c r="D133" s="38">
        <f t="shared" si="6"/>
        <v>2.1649687626419047</v>
      </c>
      <c r="E133" s="37">
        <f t="shared" si="7"/>
        <v>5198.0899991032138</v>
      </c>
    </row>
    <row r="134" spans="1:5" x14ac:dyDescent="0.25">
      <c r="A134">
        <f t="shared" si="8"/>
        <v>127</v>
      </c>
      <c r="B134" s="37">
        <f t="shared" si="10"/>
        <v>44.13446143704946</v>
      </c>
      <c r="C134" s="37">
        <f t="shared" si="9"/>
        <v>5242.224460540263</v>
      </c>
      <c r="D134" s="38">
        <f t="shared" si="6"/>
        <v>2.1842601918917763</v>
      </c>
      <c r="E134" s="37">
        <f t="shared" si="7"/>
        <v>5244.4087207321545</v>
      </c>
    </row>
    <row r="135" spans="1:5" x14ac:dyDescent="0.25">
      <c r="A135">
        <f t="shared" si="8"/>
        <v>128</v>
      </c>
      <c r="B135" s="37">
        <f t="shared" si="10"/>
        <v>44.13446143704946</v>
      </c>
      <c r="C135" s="37">
        <f t="shared" si="9"/>
        <v>5288.5431821692036</v>
      </c>
      <c r="D135" s="38">
        <f t="shared" si="6"/>
        <v>2.2035596592371682</v>
      </c>
      <c r="E135" s="37">
        <f t="shared" si="7"/>
        <v>5290.7467418284405</v>
      </c>
    </row>
    <row r="136" spans="1:5" x14ac:dyDescent="0.25">
      <c r="A136">
        <f t="shared" si="8"/>
        <v>129</v>
      </c>
      <c r="B136" s="37">
        <f t="shared" si="10"/>
        <v>44.13446143704946</v>
      </c>
      <c r="C136" s="37">
        <f t="shared" si="9"/>
        <v>5334.8812032654896</v>
      </c>
      <c r="D136" s="38">
        <f t="shared" si="6"/>
        <v>2.2228671680272876</v>
      </c>
      <c r="E136" s="37">
        <f t="shared" si="7"/>
        <v>5337.1040704335173</v>
      </c>
    </row>
    <row r="137" spans="1:5" x14ac:dyDescent="0.25">
      <c r="A137">
        <f t="shared" si="8"/>
        <v>130</v>
      </c>
      <c r="B137" s="37">
        <f t="shared" si="10"/>
        <v>44.13446143704946</v>
      </c>
      <c r="C137" s="37">
        <f t="shared" si="9"/>
        <v>5381.2385318705665</v>
      </c>
      <c r="D137" s="38">
        <f t="shared" ref="D137:D200" si="11">C137*$E$5/12</f>
        <v>2.2421827216127359</v>
      </c>
      <c r="E137" s="37">
        <f t="shared" ref="E137:E200" si="12">C137+D137</f>
        <v>5383.4807145921795</v>
      </c>
    </row>
    <row r="138" spans="1:5" x14ac:dyDescent="0.25">
      <c r="A138">
        <f t="shared" ref="A138:A201" si="13">A137+1</f>
        <v>131</v>
      </c>
      <c r="B138" s="37">
        <f t="shared" si="10"/>
        <v>44.13446143704946</v>
      </c>
      <c r="C138" s="37">
        <f t="shared" ref="C138:C201" si="14">E137+B138</f>
        <v>5427.6151760292287</v>
      </c>
      <c r="D138" s="38">
        <f t="shared" si="11"/>
        <v>2.2615063233455119</v>
      </c>
      <c r="E138" s="37">
        <f t="shared" si="12"/>
        <v>5429.8766823525739</v>
      </c>
    </row>
    <row r="139" spans="1:5" x14ac:dyDescent="0.25">
      <c r="A139">
        <f t="shared" si="13"/>
        <v>132</v>
      </c>
      <c r="B139" s="37">
        <f t="shared" si="10"/>
        <v>44.13446143704946</v>
      </c>
      <c r="C139" s="37">
        <f t="shared" si="14"/>
        <v>5474.011143789623</v>
      </c>
      <c r="D139" s="38">
        <f t="shared" si="11"/>
        <v>2.2808379765790097</v>
      </c>
      <c r="E139" s="37">
        <f t="shared" si="12"/>
        <v>5476.2919817662023</v>
      </c>
    </row>
    <row r="140" spans="1:5" x14ac:dyDescent="0.25">
      <c r="A140">
        <f t="shared" si="13"/>
        <v>133</v>
      </c>
      <c r="B140" s="37">
        <f t="shared" si="10"/>
        <v>44.93983899651279</v>
      </c>
      <c r="C140" s="37">
        <f t="shared" si="14"/>
        <v>5521.231820762715</v>
      </c>
      <c r="D140" s="38">
        <f t="shared" si="11"/>
        <v>2.3005132586511312</v>
      </c>
      <c r="E140" s="37">
        <f t="shared" si="12"/>
        <v>5523.5323340213663</v>
      </c>
    </row>
    <row r="141" spans="1:5" x14ac:dyDescent="0.25">
      <c r="A141">
        <f t="shared" si="13"/>
        <v>134</v>
      </c>
      <c r="B141" s="37">
        <f t="shared" si="10"/>
        <v>44.93983899651279</v>
      </c>
      <c r="C141" s="37">
        <f t="shared" si="14"/>
        <v>5568.472173017879</v>
      </c>
      <c r="D141" s="38">
        <f t="shared" si="11"/>
        <v>2.3201967387574496</v>
      </c>
      <c r="E141" s="37">
        <f t="shared" si="12"/>
        <v>5570.7923697566366</v>
      </c>
    </row>
    <row r="142" spans="1:5" x14ac:dyDescent="0.25">
      <c r="A142">
        <f t="shared" si="13"/>
        <v>135</v>
      </c>
      <c r="B142" s="37">
        <f t="shared" si="10"/>
        <v>44.93983899651279</v>
      </c>
      <c r="C142" s="37">
        <f t="shared" si="14"/>
        <v>5615.7322087531493</v>
      </c>
      <c r="D142" s="38">
        <f t="shared" si="11"/>
        <v>2.3398884203138124</v>
      </c>
      <c r="E142" s="37">
        <f t="shared" si="12"/>
        <v>5618.0720971734627</v>
      </c>
    </row>
    <row r="143" spans="1:5" x14ac:dyDescent="0.25">
      <c r="A143">
        <f t="shared" si="13"/>
        <v>136</v>
      </c>
      <c r="B143" s="37">
        <f t="shared" si="10"/>
        <v>44.93983899651279</v>
      </c>
      <c r="C143" s="37">
        <f t="shared" si="14"/>
        <v>5663.0119361699753</v>
      </c>
      <c r="D143" s="38">
        <f t="shared" si="11"/>
        <v>2.3595883067374896</v>
      </c>
      <c r="E143" s="37">
        <f t="shared" si="12"/>
        <v>5665.3715244767127</v>
      </c>
    </row>
    <row r="144" spans="1:5" x14ac:dyDescent="0.25">
      <c r="A144">
        <f t="shared" si="13"/>
        <v>137</v>
      </c>
      <c r="B144" s="37">
        <f t="shared" si="10"/>
        <v>44.93983899651279</v>
      </c>
      <c r="C144" s="37">
        <f t="shared" si="14"/>
        <v>5710.3113634732254</v>
      </c>
      <c r="D144" s="38">
        <f t="shared" si="11"/>
        <v>2.3792964014471774</v>
      </c>
      <c r="E144" s="37">
        <f t="shared" si="12"/>
        <v>5712.6906598746727</v>
      </c>
    </row>
    <row r="145" spans="1:5" x14ac:dyDescent="0.25">
      <c r="A145">
        <f t="shared" si="13"/>
        <v>138</v>
      </c>
      <c r="B145" s="37">
        <f t="shared" si="10"/>
        <v>44.93983899651279</v>
      </c>
      <c r="C145" s="37">
        <f t="shared" si="14"/>
        <v>5757.6304988711854</v>
      </c>
      <c r="D145" s="38">
        <f t="shared" si="11"/>
        <v>2.3990127078629939</v>
      </c>
      <c r="E145" s="37">
        <f t="shared" si="12"/>
        <v>5760.0295115790486</v>
      </c>
    </row>
    <row r="146" spans="1:5" x14ac:dyDescent="0.25">
      <c r="A146">
        <f t="shared" si="13"/>
        <v>139</v>
      </c>
      <c r="B146" s="37">
        <f t="shared" si="10"/>
        <v>44.93983899651279</v>
      </c>
      <c r="C146" s="37">
        <f t="shared" si="14"/>
        <v>5804.9693505755613</v>
      </c>
      <c r="D146" s="38">
        <f t="shared" si="11"/>
        <v>2.4187372294064837</v>
      </c>
      <c r="E146" s="37">
        <f t="shared" si="12"/>
        <v>5807.3880878049677</v>
      </c>
    </row>
    <row r="147" spans="1:5" x14ac:dyDescent="0.25">
      <c r="A147">
        <f t="shared" si="13"/>
        <v>140</v>
      </c>
      <c r="B147" s="37">
        <f t="shared" si="10"/>
        <v>44.93983899651279</v>
      </c>
      <c r="C147" s="37">
        <f t="shared" si="14"/>
        <v>5852.3279268014803</v>
      </c>
      <c r="D147" s="38">
        <f t="shared" si="11"/>
        <v>2.4384699695006167</v>
      </c>
      <c r="E147" s="37">
        <f t="shared" si="12"/>
        <v>5854.7663967709814</v>
      </c>
    </row>
    <row r="148" spans="1:5" x14ac:dyDescent="0.25">
      <c r="A148">
        <f t="shared" si="13"/>
        <v>141</v>
      </c>
      <c r="B148" s="37">
        <f t="shared" si="10"/>
        <v>44.93983899651279</v>
      </c>
      <c r="C148" s="37">
        <f t="shared" si="14"/>
        <v>5899.706235767494</v>
      </c>
      <c r="D148" s="38">
        <f t="shared" si="11"/>
        <v>2.4582109315697891</v>
      </c>
      <c r="E148" s="37">
        <f t="shared" si="12"/>
        <v>5902.1644466990638</v>
      </c>
    </row>
    <row r="149" spans="1:5" x14ac:dyDescent="0.25">
      <c r="A149">
        <f t="shared" si="13"/>
        <v>142</v>
      </c>
      <c r="B149" s="37">
        <f t="shared" ref="B149:B212" si="15">B137*(1+$I$5)</f>
        <v>44.93983899651279</v>
      </c>
      <c r="C149" s="37">
        <f t="shared" si="14"/>
        <v>5947.1042856955764</v>
      </c>
      <c r="D149" s="38">
        <f t="shared" si="11"/>
        <v>2.4779601190398233</v>
      </c>
      <c r="E149" s="37">
        <f t="shared" si="12"/>
        <v>5949.5822458146158</v>
      </c>
    </row>
    <row r="150" spans="1:5" x14ac:dyDescent="0.25">
      <c r="A150">
        <f t="shared" si="13"/>
        <v>143</v>
      </c>
      <c r="B150" s="37">
        <f t="shared" si="15"/>
        <v>44.93983899651279</v>
      </c>
      <c r="C150" s="37">
        <f t="shared" si="14"/>
        <v>5994.5220848111285</v>
      </c>
      <c r="D150" s="38">
        <f t="shared" si="11"/>
        <v>2.4977175353379701</v>
      </c>
      <c r="E150" s="37">
        <f t="shared" si="12"/>
        <v>5997.0198023464663</v>
      </c>
    </row>
    <row r="151" spans="1:5" x14ac:dyDescent="0.25">
      <c r="A151">
        <f t="shared" si="13"/>
        <v>144</v>
      </c>
      <c r="B151" s="37">
        <f t="shared" si="15"/>
        <v>44.93983899651279</v>
      </c>
      <c r="C151" s="37">
        <f t="shared" si="14"/>
        <v>6041.959641342979</v>
      </c>
      <c r="D151" s="38">
        <f t="shared" si="11"/>
        <v>2.5174831838929079</v>
      </c>
      <c r="E151" s="37">
        <f t="shared" si="12"/>
        <v>6044.4771245268721</v>
      </c>
    </row>
    <row r="152" spans="1:5" x14ac:dyDescent="0.25">
      <c r="A152">
        <f t="shared" si="13"/>
        <v>145</v>
      </c>
      <c r="B152" s="37">
        <f t="shared" si="15"/>
        <v>45.759913302966275</v>
      </c>
      <c r="C152" s="37">
        <f t="shared" si="14"/>
        <v>6090.2370378298383</v>
      </c>
      <c r="D152" s="38">
        <f t="shared" si="11"/>
        <v>2.5375987657624326</v>
      </c>
      <c r="E152" s="37">
        <f t="shared" si="12"/>
        <v>6092.7746365956009</v>
      </c>
    </row>
    <row r="153" spans="1:5" x14ac:dyDescent="0.25">
      <c r="A153">
        <f t="shared" si="13"/>
        <v>146</v>
      </c>
      <c r="B153" s="37">
        <f t="shared" si="15"/>
        <v>45.759913302966275</v>
      </c>
      <c r="C153" s="37">
        <f t="shared" si="14"/>
        <v>6138.5345498985671</v>
      </c>
      <c r="D153" s="38">
        <f t="shared" si="11"/>
        <v>2.5577227291244031</v>
      </c>
      <c r="E153" s="37">
        <f t="shared" si="12"/>
        <v>6141.0922726276913</v>
      </c>
    </row>
    <row r="154" spans="1:5" x14ac:dyDescent="0.25">
      <c r="A154">
        <f t="shared" si="13"/>
        <v>147</v>
      </c>
      <c r="B154" s="37">
        <f t="shared" si="15"/>
        <v>45.759913302966275</v>
      </c>
      <c r="C154" s="37">
        <f t="shared" si="14"/>
        <v>6186.8521859306575</v>
      </c>
      <c r="D154" s="38">
        <f t="shared" si="11"/>
        <v>2.5778550774711073</v>
      </c>
      <c r="E154" s="37">
        <f t="shared" si="12"/>
        <v>6189.4300410081287</v>
      </c>
    </row>
    <row r="155" spans="1:5" x14ac:dyDescent="0.25">
      <c r="A155">
        <f t="shared" si="13"/>
        <v>148</v>
      </c>
      <c r="B155" s="37">
        <f t="shared" si="15"/>
        <v>45.759913302966275</v>
      </c>
      <c r="C155" s="37">
        <f t="shared" si="14"/>
        <v>6235.1899543110949</v>
      </c>
      <c r="D155" s="38">
        <f t="shared" si="11"/>
        <v>2.5979958142962896</v>
      </c>
      <c r="E155" s="37">
        <f t="shared" si="12"/>
        <v>6237.787950125391</v>
      </c>
    </row>
    <row r="156" spans="1:5" x14ac:dyDescent="0.25">
      <c r="A156">
        <f t="shared" si="13"/>
        <v>149</v>
      </c>
      <c r="B156" s="37">
        <f t="shared" si="15"/>
        <v>45.759913302966275</v>
      </c>
      <c r="C156" s="37">
        <f t="shared" si="14"/>
        <v>6283.5478634283572</v>
      </c>
      <c r="D156" s="38">
        <f t="shared" si="11"/>
        <v>2.6181449430951491</v>
      </c>
      <c r="E156" s="37">
        <f t="shared" si="12"/>
        <v>6286.1660083714523</v>
      </c>
    </row>
    <row r="157" spans="1:5" x14ac:dyDescent="0.25">
      <c r="A157">
        <f t="shared" si="13"/>
        <v>150</v>
      </c>
      <c r="B157" s="37">
        <f t="shared" si="15"/>
        <v>45.759913302966275</v>
      </c>
      <c r="C157" s="37">
        <f t="shared" si="14"/>
        <v>6331.9259216744185</v>
      </c>
      <c r="D157" s="38">
        <f t="shared" si="11"/>
        <v>2.6383024673643409</v>
      </c>
      <c r="E157" s="37">
        <f t="shared" si="12"/>
        <v>6334.5642241417827</v>
      </c>
    </row>
    <row r="158" spans="1:5" x14ac:dyDescent="0.25">
      <c r="A158">
        <f t="shared" si="13"/>
        <v>151</v>
      </c>
      <c r="B158" s="37">
        <f t="shared" si="15"/>
        <v>45.759913302966275</v>
      </c>
      <c r="C158" s="37">
        <f t="shared" si="14"/>
        <v>6380.3241374447489</v>
      </c>
      <c r="D158" s="38">
        <f t="shared" si="11"/>
        <v>2.6584683906019788</v>
      </c>
      <c r="E158" s="37">
        <f t="shared" si="12"/>
        <v>6382.982605835351</v>
      </c>
    </row>
    <row r="159" spans="1:5" x14ac:dyDescent="0.25">
      <c r="A159">
        <f t="shared" si="13"/>
        <v>152</v>
      </c>
      <c r="B159" s="37">
        <f t="shared" si="15"/>
        <v>45.759913302966275</v>
      </c>
      <c r="C159" s="37">
        <f t="shared" si="14"/>
        <v>6428.7425191383172</v>
      </c>
      <c r="D159" s="38">
        <f t="shared" si="11"/>
        <v>2.6786427163076323</v>
      </c>
      <c r="E159" s="37">
        <f t="shared" si="12"/>
        <v>6431.4211618546251</v>
      </c>
    </row>
    <row r="160" spans="1:5" x14ac:dyDescent="0.25">
      <c r="A160">
        <f t="shared" si="13"/>
        <v>153</v>
      </c>
      <c r="B160" s="37">
        <f t="shared" si="15"/>
        <v>45.759913302966275</v>
      </c>
      <c r="C160" s="37">
        <f t="shared" si="14"/>
        <v>6477.1810751575913</v>
      </c>
      <c r="D160" s="38">
        <f t="shared" si="11"/>
        <v>2.6988254479823297</v>
      </c>
      <c r="E160" s="37">
        <f t="shared" si="12"/>
        <v>6479.8799006055733</v>
      </c>
    </row>
    <row r="161" spans="1:5" x14ac:dyDescent="0.25">
      <c r="A161">
        <f t="shared" si="13"/>
        <v>154</v>
      </c>
      <c r="B161" s="37">
        <f t="shared" si="15"/>
        <v>45.759913302966275</v>
      </c>
      <c r="C161" s="37">
        <f t="shared" si="14"/>
        <v>6525.6398139085395</v>
      </c>
      <c r="D161" s="38">
        <f t="shared" si="11"/>
        <v>2.7190165891285578</v>
      </c>
      <c r="E161" s="37">
        <f t="shared" si="12"/>
        <v>6528.3588304976684</v>
      </c>
    </row>
    <row r="162" spans="1:5" x14ac:dyDescent="0.25">
      <c r="A162">
        <f t="shared" si="13"/>
        <v>155</v>
      </c>
      <c r="B162" s="37">
        <f t="shared" si="15"/>
        <v>45.759913302966275</v>
      </c>
      <c r="C162" s="37">
        <f t="shared" si="14"/>
        <v>6574.1187438006345</v>
      </c>
      <c r="D162" s="38">
        <f t="shared" si="11"/>
        <v>2.7392161432502644</v>
      </c>
      <c r="E162" s="37">
        <f t="shared" si="12"/>
        <v>6576.8579599438845</v>
      </c>
    </row>
    <row r="163" spans="1:5" x14ac:dyDescent="0.25">
      <c r="A163">
        <f t="shared" si="13"/>
        <v>156</v>
      </c>
      <c r="B163" s="37">
        <f t="shared" si="15"/>
        <v>45.759913302966275</v>
      </c>
      <c r="C163" s="37">
        <f t="shared" si="14"/>
        <v>6622.6178732468506</v>
      </c>
      <c r="D163" s="38">
        <f t="shared" si="11"/>
        <v>2.7594241138528548</v>
      </c>
      <c r="E163" s="37">
        <f t="shared" si="12"/>
        <v>6625.3772973607038</v>
      </c>
    </row>
    <row r="164" spans="1:5" x14ac:dyDescent="0.25">
      <c r="A164">
        <f t="shared" si="13"/>
        <v>157</v>
      </c>
      <c r="B164" s="37">
        <f t="shared" si="15"/>
        <v>46.594952546614067</v>
      </c>
      <c r="C164" s="37">
        <f t="shared" si="14"/>
        <v>6671.9722499073177</v>
      </c>
      <c r="D164" s="38">
        <f t="shared" si="11"/>
        <v>2.7799884374613826</v>
      </c>
      <c r="E164" s="37">
        <f t="shared" si="12"/>
        <v>6674.7522383447795</v>
      </c>
    </row>
    <row r="165" spans="1:5" x14ac:dyDescent="0.25">
      <c r="A165">
        <f t="shared" si="13"/>
        <v>158</v>
      </c>
      <c r="B165" s="37">
        <f t="shared" si="15"/>
        <v>46.594952546614067</v>
      </c>
      <c r="C165" s="37">
        <f t="shared" si="14"/>
        <v>6721.3471908913934</v>
      </c>
      <c r="D165" s="38">
        <f t="shared" si="11"/>
        <v>2.8005613295380805</v>
      </c>
      <c r="E165" s="37">
        <f t="shared" si="12"/>
        <v>6724.1477522209316</v>
      </c>
    </row>
    <row r="166" spans="1:5" x14ac:dyDescent="0.25">
      <c r="A166">
        <f t="shared" si="13"/>
        <v>159</v>
      </c>
      <c r="B166" s="37">
        <f t="shared" si="15"/>
        <v>46.594952546614067</v>
      </c>
      <c r="C166" s="37">
        <f t="shared" si="14"/>
        <v>6770.7427047675455</v>
      </c>
      <c r="D166" s="38">
        <f t="shared" si="11"/>
        <v>2.8211427936531437</v>
      </c>
      <c r="E166" s="37">
        <f t="shared" si="12"/>
        <v>6773.5638475611986</v>
      </c>
    </row>
    <row r="167" spans="1:5" x14ac:dyDescent="0.25">
      <c r="A167">
        <f t="shared" si="13"/>
        <v>160</v>
      </c>
      <c r="B167" s="37">
        <f t="shared" si="15"/>
        <v>46.594952546614067</v>
      </c>
      <c r="C167" s="37">
        <f t="shared" si="14"/>
        <v>6820.1588001078126</v>
      </c>
      <c r="D167" s="38">
        <f t="shared" si="11"/>
        <v>2.8417328333782552</v>
      </c>
      <c r="E167" s="37">
        <f t="shared" si="12"/>
        <v>6823.0005329411906</v>
      </c>
    </row>
    <row r="168" spans="1:5" x14ac:dyDescent="0.25">
      <c r="A168">
        <f t="shared" si="13"/>
        <v>161</v>
      </c>
      <c r="B168" s="37">
        <f t="shared" si="15"/>
        <v>46.594952546614067</v>
      </c>
      <c r="C168" s="37">
        <f t="shared" si="14"/>
        <v>6869.5954854878046</v>
      </c>
      <c r="D168" s="38">
        <f t="shared" si="11"/>
        <v>2.8623314522865857</v>
      </c>
      <c r="E168" s="37">
        <f t="shared" si="12"/>
        <v>6872.4578169400911</v>
      </c>
    </row>
    <row r="169" spans="1:5" x14ac:dyDescent="0.25">
      <c r="A169">
        <f t="shared" si="13"/>
        <v>162</v>
      </c>
      <c r="B169" s="37">
        <f t="shared" si="15"/>
        <v>46.594952546614067</v>
      </c>
      <c r="C169" s="37">
        <f t="shared" si="14"/>
        <v>6919.0527694867051</v>
      </c>
      <c r="D169" s="38">
        <f t="shared" si="11"/>
        <v>2.8829386539527939</v>
      </c>
      <c r="E169" s="37">
        <f t="shared" si="12"/>
        <v>6921.9357081406579</v>
      </c>
    </row>
    <row r="170" spans="1:5" x14ac:dyDescent="0.25">
      <c r="A170">
        <f t="shared" si="13"/>
        <v>163</v>
      </c>
      <c r="B170" s="37">
        <f t="shared" si="15"/>
        <v>46.594952546614067</v>
      </c>
      <c r="C170" s="37">
        <f t="shared" si="14"/>
        <v>6968.5306606872718</v>
      </c>
      <c r="D170" s="38">
        <f t="shared" si="11"/>
        <v>2.9035544419530299</v>
      </c>
      <c r="E170" s="37">
        <f t="shared" si="12"/>
        <v>6971.4342151292249</v>
      </c>
    </row>
    <row r="171" spans="1:5" x14ac:dyDescent="0.25">
      <c r="A171">
        <f t="shared" si="13"/>
        <v>164</v>
      </c>
      <c r="B171" s="37">
        <f t="shared" si="15"/>
        <v>46.594952546614067</v>
      </c>
      <c r="C171" s="37">
        <f t="shared" si="14"/>
        <v>7018.0291676758388</v>
      </c>
      <c r="D171" s="38">
        <f t="shared" si="11"/>
        <v>2.9241788198649328</v>
      </c>
      <c r="E171" s="37">
        <f t="shared" si="12"/>
        <v>7020.953346495704</v>
      </c>
    </row>
    <row r="172" spans="1:5" x14ac:dyDescent="0.25">
      <c r="A172">
        <f t="shared" si="13"/>
        <v>165</v>
      </c>
      <c r="B172" s="37">
        <f t="shared" si="15"/>
        <v>46.594952546614067</v>
      </c>
      <c r="C172" s="37">
        <f t="shared" si="14"/>
        <v>7067.5482990423179</v>
      </c>
      <c r="D172" s="38">
        <f t="shared" si="11"/>
        <v>2.9448117912676324</v>
      </c>
      <c r="E172" s="37">
        <f t="shared" si="12"/>
        <v>7070.4931108335859</v>
      </c>
    </row>
    <row r="173" spans="1:5" x14ac:dyDescent="0.25">
      <c r="A173">
        <f t="shared" si="13"/>
        <v>166</v>
      </c>
      <c r="B173" s="37">
        <f t="shared" si="15"/>
        <v>46.594952546614067</v>
      </c>
      <c r="C173" s="37">
        <f t="shared" si="14"/>
        <v>7117.0880633801999</v>
      </c>
      <c r="D173" s="38">
        <f t="shared" si="11"/>
        <v>2.9654533597417498</v>
      </c>
      <c r="E173" s="37">
        <f t="shared" si="12"/>
        <v>7120.0535167399412</v>
      </c>
    </row>
    <row r="174" spans="1:5" x14ac:dyDescent="0.25">
      <c r="A174">
        <f t="shared" si="13"/>
        <v>167</v>
      </c>
      <c r="B174" s="37">
        <f t="shared" si="15"/>
        <v>46.594952546614067</v>
      </c>
      <c r="C174" s="37">
        <f t="shared" si="14"/>
        <v>7166.6484692865552</v>
      </c>
      <c r="D174" s="38">
        <f t="shared" si="11"/>
        <v>2.986103528869398</v>
      </c>
      <c r="E174" s="37">
        <f t="shared" si="12"/>
        <v>7169.6345728154247</v>
      </c>
    </row>
    <row r="175" spans="1:5" x14ac:dyDescent="0.25">
      <c r="A175">
        <f t="shared" si="13"/>
        <v>168</v>
      </c>
      <c r="B175" s="37">
        <f t="shared" si="15"/>
        <v>46.594952546614067</v>
      </c>
      <c r="C175" s="37">
        <f t="shared" si="14"/>
        <v>7216.2295253620387</v>
      </c>
      <c r="D175" s="38">
        <f t="shared" si="11"/>
        <v>3.0067623022341827</v>
      </c>
      <c r="E175" s="37">
        <f t="shared" si="12"/>
        <v>7219.2362876642728</v>
      </c>
    </row>
    <row r="176" spans="1:5" x14ac:dyDescent="0.25">
      <c r="A176">
        <f t="shared" si="13"/>
        <v>169</v>
      </c>
      <c r="B176" s="37">
        <f t="shared" si="15"/>
        <v>47.445229811667524</v>
      </c>
      <c r="C176" s="37">
        <f t="shared" si="14"/>
        <v>7266.6815174759404</v>
      </c>
      <c r="D176" s="38">
        <f t="shared" si="11"/>
        <v>3.0277839656149754</v>
      </c>
      <c r="E176" s="37">
        <f t="shared" si="12"/>
        <v>7269.709301441555</v>
      </c>
    </row>
    <row r="177" spans="1:5" x14ac:dyDescent="0.25">
      <c r="A177">
        <f t="shared" si="13"/>
        <v>170</v>
      </c>
      <c r="B177" s="37">
        <f t="shared" si="15"/>
        <v>47.445229811667524</v>
      </c>
      <c r="C177" s="37">
        <f t="shared" si="14"/>
        <v>7317.1545312532226</v>
      </c>
      <c r="D177" s="38">
        <f t="shared" si="11"/>
        <v>3.0488143880221763</v>
      </c>
      <c r="E177" s="37">
        <f t="shared" si="12"/>
        <v>7320.2033456412446</v>
      </c>
    </row>
    <row r="178" spans="1:5" x14ac:dyDescent="0.25">
      <c r="A178">
        <f t="shared" si="13"/>
        <v>171</v>
      </c>
      <c r="B178" s="37">
        <f t="shared" si="15"/>
        <v>47.445229811667524</v>
      </c>
      <c r="C178" s="37">
        <f t="shared" si="14"/>
        <v>7367.6485754529122</v>
      </c>
      <c r="D178" s="38">
        <f t="shared" si="11"/>
        <v>3.0698535731053802</v>
      </c>
      <c r="E178" s="37">
        <f t="shared" si="12"/>
        <v>7370.7184290260175</v>
      </c>
    </row>
    <row r="179" spans="1:5" x14ac:dyDescent="0.25">
      <c r="A179">
        <f t="shared" si="13"/>
        <v>172</v>
      </c>
      <c r="B179" s="37">
        <f t="shared" si="15"/>
        <v>47.445229811667524</v>
      </c>
      <c r="C179" s="37">
        <f t="shared" si="14"/>
        <v>7418.163658837685</v>
      </c>
      <c r="D179" s="38">
        <f t="shared" si="11"/>
        <v>3.0909015245157021</v>
      </c>
      <c r="E179" s="37">
        <f t="shared" si="12"/>
        <v>7421.2545603622011</v>
      </c>
    </row>
    <row r="180" spans="1:5" x14ac:dyDescent="0.25">
      <c r="A180">
        <f t="shared" si="13"/>
        <v>173</v>
      </c>
      <c r="B180" s="37">
        <f t="shared" si="15"/>
        <v>47.445229811667524</v>
      </c>
      <c r="C180" s="37">
        <f t="shared" si="14"/>
        <v>7468.6997901738687</v>
      </c>
      <c r="D180" s="38">
        <f t="shared" si="11"/>
        <v>3.1119582459057789</v>
      </c>
      <c r="E180" s="37">
        <f t="shared" si="12"/>
        <v>7471.8117484197746</v>
      </c>
    </row>
    <row r="181" spans="1:5" x14ac:dyDescent="0.25">
      <c r="A181">
        <f t="shared" si="13"/>
        <v>174</v>
      </c>
      <c r="B181" s="37">
        <f t="shared" si="15"/>
        <v>47.445229811667524</v>
      </c>
      <c r="C181" s="37">
        <f t="shared" si="14"/>
        <v>7519.2569782314422</v>
      </c>
      <c r="D181" s="38">
        <f t="shared" si="11"/>
        <v>3.1330237409297674</v>
      </c>
      <c r="E181" s="37">
        <f t="shared" si="12"/>
        <v>7522.3900019723724</v>
      </c>
    </row>
    <row r="182" spans="1:5" x14ac:dyDescent="0.25">
      <c r="A182">
        <f t="shared" si="13"/>
        <v>175</v>
      </c>
      <c r="B182" s="37">
        <f t="shared" si="15"/>
        <v>47.445229811667524</v>
      </c>
      <c r="C182" s="37">
        <f t="shared" si="14"/>
        <v>7569.8352317840399</v>
      </c>
      <c r="D182" s="38">
        <f t="shared" si="11"/>
        <v>3.1540980132433503</v>
      </c>
      <c r="E182" s="37">
        <f t="shared" si="12"/>
        <v>7572.9893297972831</v>
      </c>
    </row>
    <row r="183" spans="1:5" x14ac:dyDescent="0.25">
      <c r="A183">
        <f t="shared" si="13"/>
        <v>176</v>
      </c>
      <c r="B183" s="37">
        <f t="shared" si="15"/>
        <v>47.445229811667524</v>
      </c>
      <c r="C183" s="37">
        <f t="shared" si="14"/>
        <v>7620.4345596089506</v>
      </c>
      <c r="D183" s="38">
        <f t="shared" si="11"/>
        <v>3.1751810665037294</v>
      </c>
      <c r="E183" s="37">
        <f t="shared" si="12"/>
        <v>7623.6097406754543</v>
      </c>
    </row>
    <row r="184" spans="1:5" x14ac:dyDescent="0.25">
      <c r="A184">
        <f t="shared" si="13"/>
        <v>177</v>
      </c>
      <c r="B184" s="37">
        <f t="shared" si="15"/>
        <v>47.445229811667524</v>
      </c>
      <c r="C184" s="37">
        <f t="shared" si="14"/>
        <v>7671.0549704871219</v>
      </c>
      <c r="D184" s="38">
        <f t="shared" si="11"/>
        <v>3.1962729043696343</v>
      </c>
      <c r="E184" s="37">
        <f t="shared" si="12"/>
        <v>7674.2512433914917</v>
      </c>
    </row>
    <row r="185" spans="1:5" x14ac:dyDescent="0.25">
      <c r="A185">
        <f t="shared" si="13"/>
        <v>178</v>
      </c>
      <c r="B185" s="37">
        <f t="shared" si="15"/>
        <v>47.445229811667524</v>
      </c>
      <c r="C185" s="37">
        <f t="shared" si="14"/>
        <v>7721.6964732031593</v>
      </c>
      <c r="D185" s="38">
        <f t="shared" si="11"/>
        <v>3.2173735305013165</v>
      </c>
      <c r="E185" s="37">
        <f t="shared" si="12"/>
        <v>7724.9138467336606</v>
      </c>
    </row>
    <row r="186" spans="1:5" x14ac:dyDescent="0.25">
      <c r="A186">
        <f t="shared" si="13"/>
        <v>179</v>
      </c>
      <c r="B186" s="37">
        <f t="shared" si="15"/>
        <v>47.445229811667524</v>
      </c>
      <c r="C186" s="37">
        <f t="shared" si="14"/>
        <v>7772.3590765453282</v>
      </c>
      <c r="D186" s="38">
        <f t="shared" si="11"/>
        <v>3.2384829485605535</v>
      </c>
      <c r="E186" s="37">
        <f t="shared" si="12"/>
        <v>7775.5975594938891</v>
      </c>
    </row>
    <row r="187" spans="1:5" x14ac:dyDescent="0.25">
      <c r="A187">
        <f t="shared" si="13"/>
        <v>180</v>
      </c>
      <c r="B187" s="37">
        <f t="shared" si="15"/>
        <v>47.445229811667524</v>
      </c>
      <c r="C187" s="37">
        <f t="shared" si="14"/>
        <v>7823.0427893055567</v>
      </c>
      <c r="D187" s="38">
        <f t="shared" si="11"/>
        <v>3.2596011622106484</v>
      </c>
      <c r="E187" s="37">
        <f t="shared" si="12"/>
        <v>7826.3023904677675</v>
      </c>
    </row>
    <row r="188" spans="1:5" x14ac:dyDescent="0.25">
      <c r="A188">
        <f t="shared" si="13"/>
        <v>181</v>
      </c>
      <c r="B188" s="37">
        <f t="shared" si="15"/>
        <v>48.311023165652365</v>
      </c>
      <c r="C188" s="37">
        <f t="shared" si="14"/>
        <v>7874.6134136334194</v>
      </c>
      <c r="D188" s="38">
        <f t="shared" si="11"/>
        <v>3.2810889223472581</v>
      </c>
      <c r="E188" s="37">
        <f t="shared" si="12"/>
        <v>7877.8945025557668</v>
      </c>
    </row>
    <row r="189" spans="1:5" x14ac:dyDescent="0.25">
      <c r="A189">
        <f t="shared" si="13"/>
        <v>182</v>
      </c>
      <c r="B189" s="37">
        <f t="shared" si="15"/>
        <v>48.311023165652365</v>
      </c>
      <c r="C189" s="37">
        <f t="shared" si="14"/>
        <v>7926.2055257214188</v>
      </c>
      <c r="D189" s="38">
        <f t="shared" si="11"/>
        <v>3.3025856357172576</v>
      </c>
      <c r="E189" s="37">
        <f t="shared" si="12"/>
        <v>7929.5081113571359</v>
      </c>
    </row>
    <row r="190" spans="1:5" x14ac:dyDescent="0.25">
      <c r="A190">
        <f t="shared" si="13"/>
        <v>183</v>
      </c>
      <c r="B190" s="37">
        <f t="shared" si="15"/>
        <v>48.311023165652365</v>
      </c>
      <c r="C190" s="37">
        <f t="shared" si="14"/>
        <v>7977.8191345227879</v>
      </c>
      <c r="D190" s="38">
        <f t="shared" si="11"/>
        <v>3.3240913060511619</v>
      </c>
      <c r="E190" s="37">
        <f t="shared" si="12"/>
        <v>7981.1432258288387</v>
      </c>
    </row>
    <row r="191" spans="1:5" x14ac:dyDescent="0.25">
      <c r="A191">
        <f t="shared" si="13"/>
        <v>184</v>
      </c>
      <c r="B191" s="37">
        <f t="shared" si="15"/>
        <v>48.311023165652365</v>
      </c>
      <c r="C191" s="37">
        <f t="shared" si="14"/>
        <v>8029.4542489944906</v>
      </c>
      <c r="D191" s="38">
        <f t="shared" si="11"/>
        <v>3.3456059370810376</v>
      </c>
      <c r="E191" s="37">
        <f t="shared" si="12"/>
        <v>8032.7998549315716</v>
      </c>
    </row>
    <row r="192" spans="1:5" x14ac:dyDescent="0.25">
      <c r="A192">
        <f t="shared" si="13"/>
        <v>185</v>
      </c>
      <c r="B192" s="37">
        <f t="shared" si="15"/>
        <v>48.311023165652365</v>
      </c>
      <c r="C192" s="37">
        <f t="shared" si="14"/>
        <v>8081.1108780972236</v>
      </c>
      <c r="D192" s="38">
        <f t="shared" si="11"/>
        <v>3.3671295325405097</v>
      </c>
      <c r="E192" s="37">
        <f t="shared" si="12"/>
        <v>8084.4780076297639</v>
      </c>
    </row>
    <row r="193" spans="1:5" x14ac:dyDescent="0.25">
      <c r="A193">
        <f t="shared" si="13"/>
        <v>186</v>
      </c>
      <c r="B193" s="37">
        <f t="shared" si="15"/>
        <v>48.311023165652365</v>
      </c>
      <c r="C193" s="37">
        <f t="shared" si="14"/>
        <v>8132.7890307954158</v>
      </c>
      <c r="D193" s="38">
        <f t="shared" si="11"/>
        <v>3.3886620961647567</v>
      </c>
      <c r="E193" s="37">
        <f t="shared" si="12"/>
        <v>8136.1776928915806</v>
      </c>
    </row>
    <row r="194" spans="1:5" x14ac:dyDescent="0.25">
      <c r="A194">
        <f t="shared" si="13"/>
        <v>187</v>
      </c>
      <c r="B194" s="37">
        <f t="shared" si="15"/>
        <v>48.311023165652365</v>
      </c>
      <c r="C194" s="37">
        <f t="shared" si="14"/>
        <v>8184.4887160572325</v>
      </c>
      <c r="D194" s="38">
        <f t="shared" si="11"/>
        <v>3.4102036316905138</v>
      </c>
      <c r="E194" s="37">
        <f t="shared" si="12"/>
        <v>8187.8989196889233</v>
      </c>
    </row>
    <row r="195" spans="1:5" x14ac:dyDescent="0.25">
      <c r="A195">
        <f t="shared" si="13"/>
        <v>188</v>
      </c>
      <c r="B195" s="37">
        <f t="shared" si="15"/>
        <v>48.311023165652365</v>
      </c>
      <c r="C195" s="37">
        <f t="shared" si="14"/>
        <v>8236.2099428545753</v>
      </c>
      <c r="D195" s="38">
        <f t="shared" si="11"/>
        <v>3.4317541428560734</v>
      </c>
      <c r="E195" s="37">
        <f t="shared" si="12"/>
        <v>8239.6416969974307</v>
      </c>
    </row>
    <row r="196" spans="1:5" x14ac:dyDescent="0.25">
      <c r="A196">
        <f t="shared" si="13"/>
        <v>189</v>
      </c>
      <c r="B196" s="37">
        <f t="shared" si="15"/>
        <v>48.311023165652365</v>
      </c>
      <c r="C196" s="37">
        <f t="shared" si="14"/>
        <v>8287.9527201630826</v>
      </c>
      <c r="D196" s="38">
        <f t="shared" si="11"/>
        <v>3.4533136334012844</v>
      </c>
      <c r="E196" s="37">
        <f t="shared" si="12"/>
        <v>8291.4060337964838</v>
      </c>
    </row>
    <row r="197" spans="1:5" x14ac:dyDescent="0.25">
      <c r="A197">
        <f t="shared" si="13"/>
        <v>190</v>
      </c>
      <c r="B197" s="37">
        <f t="shared" si="15"/>
        <v>48.311023165652365</v>
      </c>
      <c r="C197" s="37">
        <f t="shared" si="14"/>
        <v>8339.7170569621358</v>
      </c>
      <c r="D197" s="38">
        <f t="shared" si="11"/>
        <v>3.4748821070675571</v>
      </c>
      <c r="E197" s="37">
        <f t="shared" si="12"/>
        <v>8343.1919390692037</v>
      </c>
    </row>
    <row r="198" spans="1:5" x14ac:dyDescent="0.25">
      <c r="A198">
        <f t="shared" si="13"/>
        <v>191</v>
      </c>
      <c r="B198" s="37">
        <f t="shared" si="15"/>
        <v>48.311023165652365</v>
      </c>
      <c r="C198" s="37">
        <f t="shared" si="14"/>
        <v>8391.5029622348557</v>
      </c>
      <c r="D198" s="38">
        <f t="shared" si="11"/>
        <v>3.4964595675978565</v>
      </c>
      <c r="E198" s="37">
        <f t="shared" si="12"/>
        <v>8394.9994218024531</v>
      </c>
    </row>
    <row r="199" spans="1:5" x14ac:dyDescent="0.25">
      <c r="A199">
        <f t="shared" si="13"/>
        <v>192</v>
      </c>
      <c r="B199" s="37">
        <f t="shared" si="15"/>
        <v>48.311023165652365</v>
      </c>
      <c r="C199" s="37">
        <f t="shared" si="14"/>
        <v>8443.310444968105</v>
      </c>
      <c r="D199" s="38">
        <f t="shared" si="11"/>
        <v>3.5180460187367104</v>
      </c>
      <c r="E199" s="37">
        <f t="shared" si="12"/>
        <v>8446.8284909868416</v>
      </c>
    </row>
    <row r="200" spans="1:5" x14ac:dyDescent="0.25">
      <c r="A200">
        <f t="shared" si="13"/>
        <v>193</v>
      </c>
      <c r="B200" s="37">
        <f t="shared" si="15"/>
        <v>49.192615750345539</v>
      </c>
      <c r="C200" s="37">
        <f t="shared" si="14"/>
        <v>8496.0211067371874</v>
      </c>
      <c r="D200" s="38">
        <f t="shared" si="11"/>
        <v>3.5400087944738279</v>
      </c>
      <c r="E200" s="37">
        <f t="shared" si="12"/>
        <v>8499.5611155316619</v>
      </c>
    </row>
    <row r="201" spans="1:5" x14ac:dyDescent="0.25">
      <c r="A201">
        <f t="shared" si="13"/>
        <v>194</v>
      </c>
      <c r="B201" s="37">
        <f t="shared" si="15"/>
        <v>49.192615750345539</v>
      </c>
      <c r="C201" s="37">
        <f t="shared" si="14"/>
        <v>8548.7537312820077</v>
      </c>
      <c r="D201" s="38">
        <f t="shared" ref="D201:D264" si="16">C201*$E$5/12</f>
        <v>3.5619807213675032</v>
      </c>
      <c r="E201" s="37">
        <f t="shared" ref="E201:E264" si="17">C201+D201</f>
        <v>8552.3157120033757</v>
      </c>
    </row>
    <row r="202" spans="1:5" x14ac:dyDescent="0.25">
      <c r="A202">
        <f t="shared" ref="A202:A265" si="18">A201+1</f>
        <v>195</v>
      </c>
      <c r="B202" s="37">
        <f t="shared" si="15"/>
        <v>49.192615750345539</v>
      </c>
      <c r="C202" s="37">
        <f t="shared" ref="C202:C265" si="19">E201+B202</f>
        <v>8601.5083277537215</v>
      </c>
      <c r="D202" s="38">
        <f t="shared" si="16"/>
        <v>3.5839618032307174</v>
      </c>
      <c r="E202" s="37">
        <f t="shared" si="17"/>
        <v>8605.0922895569529</v>
      </c>
    </row>
    <row r="203" spans="1:5" x14ac:dyDescent="0.25">
      <c r="A203">
        <f t="shared" si="18"/>
        <v>196</v>
      </c>
      <c r="B203" s="37">
        <f t="shared" si="15"/>
        <v>49.192615750345539</v>
      </c>
      <c r="C203" s="37">
        <f t="shared" si="19"/>
        <v>8654.2849053072987</v>
      </c>
      <c r="D203" s="38">
        <f t="shared" si="16"/>
        <v>3.605952043878041</v>
      </c>
      <c r="E203" s="37">
        <f t="shared" si="17"/>
        <v>8657.8908573511762</v>
      </c>
    </row>
    <row r="204" spans="1:5" x14ac:dyDescent="0.25">
      <c r="A204">
        <f t="shared" si="18"/>
        <v>197</v>
      </c>
      <c r="B204" s="37">
        <f t="shared" si="15"/>
        <v>49.192615750345539</v>
      </c>
      <c r="C204" s="37">
        <f t="shared" si="19"/>
        <v>8707.083473101522</v>
      </c>
      <c r="D204" s="38">
        <f t="shared" si="16"/>
        <v>3.6279514471256342</v>
      </c>
      <c r="E204" s="37">
        <f t="shared" si="17"/>
        <v>8710.7114245486482</v>
      </c>
    </row>
    <row r="205" spans="1:5" x14ac:dyDescent="0.25">
      <c r="A205">
        <f t="shared" si="18"/>
        <v>198</v>
      </c>
      <c r="B205" s="37">
        <f t="shared" si="15"/>
        <v>49.192615750345539</v>
      </c>
      <c r="C205" s="37">
        <f t="shared" si="19"/>
        <v>8759.904040298994</v>
      </c>
      <c r="D205" s="38">
        <f t="shared" si="16"/>
        <v>3.6499600167912476</v>
      </c>
      <c r="E205" s="37">
        <f t="shared" si="17"/>
        <v>8763.5540003157857</v>
      </c>
    </row>
    <row r="206" spans="1:5" x14ac:dyDescent="0.25">
      <c r="A206">
        <f t="shared" si="18"/>
        <v>199</v>
      </c>
      <c r="B206" s="37">
        <f t="shared" si="15"/>
        <v>49.192615750345539</v>
      </c>
      <c r="C206" s="37">
        <f t="shared" si="19"/>
        <v>8812.7466160661315</v>
      </c>
      <c r="D206" s="38">
        <f t="shared" si="16"/>
        <v>3.6719777566942216</v>
      </c>
      <c r="E206" s="37">
        <f t="shared" si="17"/>
        <v>8816.4185938228256</v>
      </c>
    </row>
    <row r="207" spans="1:5" x14ac:dyDescent="0.25">
      <c r="A207">
        <f t="shared" si="18"/>
        <v>200</v>
      </c>
      <c r="B207" s="37">
        <f t="shared" si="15"/>
        <v>49.192615750345539</v>
      </c>
      <c r="C207" s="37">
        <f t="shared" si="19"/>
        <v>8865.6112095731714</v>
      </c>
      <c r="D207" s="38">
        <f t="shared" si="16"/>
        <v>3.6940046706554881</v>
      </c>
      <c r="E207" s="37">
        <f t="shared" si="17"/>
        <v>8869.3052142438264</v>
      </c>
    </row>
    <row r="208" spans="1:5" x14ac:dyDescent="0.25">
      <c r="A208">
        <f t="shared" si="18"/>
        <v>201</v>
      </c>
      <c r="B208" s="37">
        <f t="shared" si="15"/>
        <v>49.192615750345539</v>
      </c>
      <c r="C208" s="37">
        <f t="shared" si="19"/>
        <v>8918.4978299941722</v>
      </c>
      <c r="D208" s="38">
        <f t="shared" si="16"/>
        <v>3.7160407624975718</v>
      </c>
      <c r="E208" s="37">
        <f t="shared" si="17"/>
        <v>8922.2138707566701</v>
      </c>
    </row>
    <row r="209" spans="1:5" x14ac:dyDescent="0.25">
      <c r="A209">
        <f t="shared" si="18"/>
        <v>202</v>
      </c>
      <c r="B209" s="37">
        <f t="shared" si="15"/>
        <v>49.192615750345539</v>
      </c>
      <c r="C209" s="37">
        <f t="shared" si="19"/>
        <v>8971.4064865070159</v>
      </c>
      <c r="D209" s="38">
        <f t="shared" si="16"/>
        <v>3.73808603604459</v>
      </c>
      <c r="E209" s="37">
        <f t="shared" si="17"/>
        <v>8975.1445725430603</v>
      </c>
    </row>
    <row r="210" spans="1:5" x14ac:dyDescent="0.25">
      <c r="A210">
        <f t="shared" si="18"/>
        <v>203</v>
      </c>
      <c r="B210" s="37">
        <f t="shared" si="15"/>
        <v>49.192615750345539</v>
      </c>
      <c r="C210" s="37">
        <f t="shared" si="19"/>
        <v>9024.3371882934061</v>
      </c>
      <c r="D210" s="38">
        <f t="shared" si="16"/>
        <v>3.7601404951222523</v>
      </c>
      <c r="E210" s="37">
        <f t="shared" si="17"/>
        <v>9028.0973287885281</v>
      </c>
    </row>
    <row r="211" spans="1:5" x14ac:dyDescent="0.25">
      <c r="A211">
        <f t="shared" si="18"/>
        <v>204</v>
      </c>
      <c r="B211" s="37">
        <f t="shared" si="15"/>
        <v>49.192615750345539</v>
      </c>
      <c r="C211" s="37">
        <f t="shared" si="19"/>
        <v>9077.2899445388739</v>
      </c>
      <c r="D211" s="38">
        <f t="shared" si="16"/>
        <v>3.7822041435578644</v>
      </c>
      <c r="E211" s="37">
        <f t="shared" si="17"/>
        <v>9081.0721486824314</v>
      </c>
    </row>
    <row r="212" spans="1:5" x14ac:dyDescent="0.25">
      <c r="A212">
        <f t="shared" si="18"/>
        <v>205</v>
      </c>
      <c r="B212" s="37">
        <f t="shared" si="15"/>
        <v>50.090295874371527</v>
      </c>
      <c r="C212" s="37">
        <f t="shared" si="19"/>
        <v>9131.1624445568032</v>
      </c>
      <c r="D212" s="38">
        <f t="shared" si="16"/>
        <v>3.8046510185653344</v>
      </c>
      <c r="E212" s="37">
        <f t="shared" si="17"/>
        <v>9134.9670955753681</v>
      </c>
    </row>
    <row r="213" spans="1:5" x14ac:dyDescent="0.25">
      <c r="A213">
        <f t="shared" si="18"/>
        <v>206</v>
      </c>
      <c r="B213" s="37">
        <f t="shared" ref="B213:B276" si="20">B201*(1+$I$5)</f>
        <v>50.090295874371527</v>
      </c>
      <c r="C213" s="37">
        <f t="shared" si="19"/>
        <v>9185.05739144974</v>
      </c>
      <c r="D213" s="38">
        <f t="shared" si="16"/>
        <v>3.8271072464373916</v>
      </c>
      <c r="E213" s="37">
        <f t="shared" si="17"/>
        <v>9188.8844986961776</v>
      </c>
    </row>
    <row r="214" spans="1:5" x14ac:dyDescent="0.25">
      <c r="A214">
        <f t="shared" si="18"/>
        <v>207</v>
      </c>
      <c r="B214" s="37">
        <f t="shared" si="20"/>
        <v>50.090295874371527</v>
      </c>
      <c r="C214" s="37">
        <f t="shared" si="19"/>
        <v>9238.9747945705494</v>
      </c>
      <c r="D214" s="38">
        <f t="shared" si="16"/>
        <v>3.8495728310710624</v>
      </c>
      <c r="E214" s="37">
        <f t="shared" si="17"/>
        <v>9242.8243674016212</v>
      </c>
    </row>
    <row r="215" spans="1:5" x14ac:dyDescent="0.25">
      <c r="A215">
        <f t="shared" si="18"/>
        <v>208</v>
      </c>
      <c r="B215" s="37">
        <f t="shared" si="20"/>
        <v>50.090295874371527</v>
      </c>
      <c r="C215" s="37">
        <f t="shared" si="19"/>
        <v>9292.914663275993</v>
      </c>
      <c r="D215" s="38">
        <f t="shared" si="16"/>
        <v>3.8720477763649974</v>
      </c>
      <c r="E215" s="37">
        <f t="shared" si="17"/>
        <v>9296.7867110523584</v>
      </c>
    </row>
    <row r="216" spans="1:5" x14ac:dyDescent="0.25">
      <c r="A216">
        <f t="shared" si="18"/>
        <v>209</v>
      </c>
      <c r="B216" s="37">
        <f t="shared" si="20"/>
        <v>50.090295874371527</v>
      </c>
      <c r="C216" s="37">
        <f t="shared" si="19"/>
        <v>9346.8770069267302</v>
      </c>
      <c r="D216" s="38">
        <f t="shared" si="16"/>
        <v>3.894532086219471</v>
      </c>
      <c r="E216" s="37">
        <f t="shared" si="17"/>
        <v>9350.7715390129506</v>
      </c>
    </row>
    <row r="217" spans="1:5" x14ac:dyDescent="0.25">
      <c r="A217">
        <f t="shared" si="18"/>
        <v>210</v>
      </c>
      <c r="B217" s="37">
        <f t="shared" si="20"/>
        <v>50.090295874371527</v>
      </c>
      <c r="C217" s="37">
        <f t="shared" si="19"/>
        <v>9400.8618348873224</v>
      </c>
      <c r="D217" s="38">
        <f t="shared" si="16"/>
        <v>3.9170257645363846</v>
      </c>
      <c r="E217" s="37">
        <f t="shared" si="17"/>
        <v>9404.7788606518588</v>
      </c>
    </row>
    <row r="218" spans="1:5" x14ac:dyDescent="0.25">
      <c r="A218">
        <f t="shared" si="18"/>
        <v>211</v>
      </c>
      <c r="B218" s="37">
        <f t="shared" si="20"/>
        <v>50.090295874371527</v>
      </c>
      <c r="C218" s="37">
        <f t="shared" si="19"/>
        <v>9454.8691565262307</v>
      </c>
      <c r="D218" s="38">
        <f t="shared" si="16"/>
        <v>3.9395288152192625</v>
      </c>
      <c r="E218" s="37">
        <f t="shared" si="17"/>
        <v>9458.8086853414497</v>
      </c>
    </row>
    <row r="219" spans="1:5" x14ac:dyDescent="0.25">
      <c r="A219">
        <f t="shared" si="18"/>
        <v>212</v>
      </c>
      <c r="B219" s="37">
        <f t="shared" si="20"/>
        <v>50.090295874371527</v>
      </c>
      <c r="C219" s="37">
        <f t="shared" si="19"/>
        <v>9508.8989812158215</v>
      </c>
      <c r="D219" s="38">
        <f t="shared" si="16"/>
        <v>3.9620412421732589</v>
      </c>
      <c r="E219" s="37">
        <f t="shared" si="17"/>
        <v>9512.8610224579952</v>
      </c>
    </row>
    <row r="220" spans="1:5" x14ac:dyDescent="0.25">
      <c r="A220">
        <f t="shared" si="18"/>
        <v>213</v>
      </c>
      <c r="B220" s="37">
        <f t="shared" si="20"/>
        <v>50.090295874371527</v>
      </c>
      <c r="C220" s="37">
        <f t="shared" si="19"/>
        <v>9562.951318332367</v>
      </c>
      <c r="D220" s="38">
        <f t="shared" si="16"/>
        <v>3.9845630493051529</v>
      </c>
      <c r="E220" s="37">
        <f t="shared" si="17"/>
        <v>9566.9358813816725</v>
      </c>
    </row>
    <row r="221" spans="1:5" x14ac:dyDescent="0.25">
      <c r="A221">
        <f t="shared" si="18"/>
        <v>214</v>
      </c>
      <c r="B221" s="37">
        <f t="shared" si="20"/>
        <v>50.090295874371527</v>
      </c>
      <c r="C221" s="37">
        <f t="shared" si="19"/>
        <v>9617.0261772560443</v>
      </c>
      <c r="D221" s="38">
        <f t="shared" si="16"/>
        <v>4.0070942405233518</v>
      </c>
      <c r="E221" s="37">
        <f t="shared" si="17"/>
        <v>9621.033271496568</v>
      </c>
    </row>
    <row r="222" spans="1:5" x14ac:dyDescent="0.25">
      <c r="A222">
        <f t="shared" si="18"/>
        <v>215</v>
      </c>
      <c r="B222" s="37">
        <f t="shared" si="20"/>
        <v>50.090295874371527</v>
      </c>
      <c r="C222" s="37">
        <f t="shared" si="19"/>
        <v>9671.1235673709398</v>
      </c>
      <c r="D222" s="38">
        <f t="shared" si="16"/>
        <v>4.0296348197378915</v>
      </c>
      <c r="E222" s="37">
        <f t="shared" si="17"/>
        <v>9675.1532021906769</v>
      </c>
    </row>
    <row r="223" spans="1:5" x14ac:dyDescent="0.25">
      <c r="A223">
        <f t="shared" si="18"/>
        <v>216</v>
      </c>
      <c r="B223" s="37">
        <f t="shared" si="20"/>
        <v>50.090295874371527</v>
      </c>
      <c r="C223" s="37">
        <f t="shared" si="19"/>
        <v>9725.2434980650487</v>
      </c>
      <c r="D223" s="38">
        <f t="shared" si="16"/>
        <v>4.0521847908604371</v>
      </c>
      <c r="E223" s="37">
        <f t="shared" si="17"/>
        <v>9729.295682855909</v>
      </c>
    </row>
    <row r="224" spans="1:5" x14ac:dyDescent="0.25">
      <c r="A224">
        <f t="shared" si="18"/>
        <v>217</v>
      </c>
      <c r="B224" s="37">
        <f t="shared" si="20"/>
        <v>51.004357107488374</v>
      </c>
      <c r="C224" s="37">
        <f t="shared" si="19"/>
        <v>9780.3000399633966</v>
      </c>
      <c r="D224" s="38">
        <f t="shared" si="16"/>
        <v>4.0751250166514152</v>
      </c>
      <c r="E224" s="37">
        <f t="shared" si="17"/>
        <v>9784.3751649800488</v>
      </c>
    </row>
    <row r="225" spans="1:5" x14ac:dyDescent="0.25">
      <c r="A225">
        <f t="shared" si="18"/>
        <v>218</v>
      </c>
      <c r="B225" s="37">
        <f t="shared" si="20"/>
        <v>51.004357107488374</v>
      </c>
      <c r="C225" s="37">
        <f t="shared" si="19"/>
        <v>9835.3795220875363</v>
      </c>
      <c r="D225" s="38">
        <f t="shared" si="16"/>
        <v>4.0980748008698074</v>
      </c>
      <c r="E225" s="37">
        <f t="shared" si="17"/>
        <v>9839.477596888406</v>
      </c>
    </row>
    <row r="226" spans="1:5" x14ac:dyDescent="0.25">
      <c r="A226">
        <f t="shared" si="18"/>
        <v>219</v>
      </c>
      <c r="B226" s="37">
        <f t="shared" si="20"/>
        <v>51.004357107488374</v>
      </c>
      <c r="C226" s="37">
        <f t="shared" si="19"/>
        <v>9890.4819539958935</v>
      </c>
      <c r="D226" s="38">
        <f t="shared" si="16"/>
        <v>4.121034147498289</v>
      </c>
      <c r="E226" s="37">
        <f t="shared" si="17"/>
        <v>9894.6029881433915</v>
      </c>
    </row>
    <row r="227" spans="1:5" x14ac:dyDescent="0.25">
      <c r="A227">
        <f t="shared" si="18"/>
        <v>220</v>
      </c>
      <c r="B227" s="37">
        <f t="shared" si="20"/>
        <v>51.004357107488374</v>
      </c>
      <c r="C227" s="37">
        <f t="shared" si="19"/>
        <v>9945.607345250879</v>
      </c>
      <c r="D227" s="38">
        <f t="shared" si="16"/>
        <v>4.1440030605211993</v>
      </c>
      <c r="E227" s="37">
        <f t="shared" si="17"/>
        <v>9949.7513483113999</v>
      </c>
    </row>
    <row r="228" spans="1:5" x14ac:dyDescent="0.25">
      <c r="A228">
        <f t="shared" si="18"/>
        <v>221</v>
      </c>
      <c r="B228" s="37">
        <f t="shared" si="20"/>
        <v>51.004357107488374</v>
      </c>
      <c r="C228" s="37">
        <f t="shared" si="19"/>
        <v>10000.755705418887</v>
      </c>
      <c r="D228" s="38">
        <f t="shared" si="16"/>
        <v>4.1669815439245363</v>
      </c>
      <c r="E228" s="37">
        <f t="shared" si="17"/>
        <v>10004.922686962813</v>
      </c>
    </row>
    <row r="229" spans="1:5" x14ac:dyDescent="0.25">
      <c r="A229">
        <f t="shared" si="18"/>
        <v>222</v>
      </c>
      <c r="B229" s="37">
        <f t="shared" si="20"/>
        <v>51.004357107488374</v>
      </c>
      <c r="C229" s="37">
        <f t="shared" si="19"/>
        <v>10055.9270440703</v>
      </c>
      <c r="D229" s="38">
        <f t="shared" si="16"/>
        <v>4.1899696016959584</v>
      </c>
      <c r="E229" s="37">
        <f t="shared" si="17"/>
        <v>10060.117013671996</v>
      </c>
    </row>
    <row r="230" spans="1:5" x14ac:dyDescent="0.25">
      <c r="A230">
        <f t="shared" si="18"/>
        <v>223</v>
      </c>
      <c r="B230" s="37">
        <f t="shared" si="20"/>
        <v>51.004357107488374</v>
      </c>
      <c r="C230" s="37">
        <f t="shared" si="19"/>
        <v>10111.121370779483</v>
      </c>
      <c r="D230" s="38">
        <f t="shared" si="16"/>
        <v>4.2129672378247847</v>
      </c>
      <c r="E230" s="37">
        <f t="shared" si="17"/>
        <v>10115.334338017308</v>
      </c>
    </row>
    <row r="231" spans="1:5" x14ac:dyDescent="0.25">
      <c r="A231">
        <f t="shared" si="18"/>
        <v>224</v>
      </c>
      <c r="B231" s="37">
        <f t="shared" si="20"/>
        <v>51.004357107488374</v>
      </c>
      <c r="C231" s="37">
        <f t="shared" si="19"/>
        <v>10166.338695124796</v>
      </c>
      <c r="D231" s="38">
        <f t="shared" si="16"/>
        <v>4.2359744563019985</v>
      </c>
      <c r="E231" s="37">
        <f t="shared" si="17"/>
        <v>10170.574669581098</v>
      </c>
    </row>
    <row r="232" spans="1:5" x14ac:dyDescent="0.25">
      <c r="A232">
        <f t="shared" si="18"/>
        <v>225</v>
      </c>
      <c r="B232" s="37">
        <f t="shared" si="20"/>
        <v>51.004357107488374</v>
      </c>
      <c r="C232" s="37">
        <f t="shared" si="19"/>
        <v>10221.579026688585</v>
      </c>
      <c r="D232" s="38">
        <f t="shared" si="16"/>
        <v>4.2589912611202436</v>
      </c>
      <c r="E232" s="37">
        <f t="shared" si="17"/>
        <v>10225.838017949705</v>
      </c>
    </row>
    <row r="233" spans="1:5" x14ac:dyDescent="0.25">
      <c r="A233">
        <f t="shared" si="18"/>
        <v>226</v>
      </c>
      <c r="B233" s="37">
        <f t="shared" si="20"/>
        <v>51.004357107488374</v>
      </c>
      <c r="C233" s="37">
        <f t="shared" si="19"/>
        <v>10276.842375057193</v>
      </c>
      <c r="D233" s="38">
        <f t="shared" si="16"/>
        <v>4.2820176562738306</v>
      </c>
      <c r="E233" s="37">
        <f t="shared" si="17"/>
        <v>10281.124392713467</v>
      </c>
    </row>
    <row r="234" spans="1:5" x14ac:dyDescent="0.25">
      <c r="A234">
        <f t="shared" si="18"/>
        <v>227</v>
      </c>
      <c r="B234" s="37">
        <f t="shared" si="20"/>
        <v>51.004357107488374</v>
      </c>
      <c r="C234" s="37">
        <f t="shared" si="19"/>
        <v>10332.128749820955</v>
      </c>
      <c r="D234" s="38">
        <f t="shared" si="16"/>
        <v>4.3050536457587318</v>
      </c>
      <c r="E234" s="37">
        <f t="shared" si="17"/>
        <v>10336.433803466714</v>
      </c>
    </row>
    <row r="235" spans="1:5" x14ac:dyDescent="0.25">
      <c r="A235">
        <f t="shared" si="18"/>
        <v>228</v>
      </c>
      <c r="B235" s="37">
        <f t="shared" si="20"/>
        <v>51.004357107488374</v>
      </c>
      <c r="C235" s="37">
        <f t="shared" si="19"/>
        <v>10387.438160574202</v>
      </c>
      <c r="D235" s="38">
        <f t="shared" si="16"/>
        <v>4.3280992335725843</v>
      </c>
      <c r="E235" s="37">
        <f t="shared" si="17"/>
        <v>10391.766259807775</v>
      </c>
    </row>
    <row r="236" spans="1:5" x14ac:dyDescent="0.25">
      <c r="A236">
        <f t="shared" si="18"/>
        <v>229</v>
      </c>
      <c r="B236" s="37">
        <f t="shared" si="20"/>
        <v>51.935098376594283</v>
      </c>
      <c r="C236" s="37">
        <f t="shared" si="19"/>
        <v>10443.701358184369</v>
      </c>
      <c r="D236" s="38">
        <f t="shared" si="16"/>
        <v>4.3515422325768212</v>
      </c>
      <c r="E236" s="37">
        <f t="shared" si="17"/>
        <v>10448.052900416946</v>
      </c>
    </row>
    <row r="237" spans="1:5" x14ac:dyDescent="0.25">
      <c r="A237">
        <f t="shared" si="18"/>
        <v>230</v>
      </c>
      <c r="B237" s="37">
        <f t="shared" si="20"/>
        <v>51.935098376594283</v>
      </c>
      <c r="C237" s="37">
        <f t="shared" si="19"/>
        <v>10499.98799879354</v>
      </c>
      <c r="D237" s="38">
        <f t="shared" si="16"/>
        <v>4.3749949994973081</v>
      </c>
      <c r="E237" s="37">
        <f t="shared" si="17"/>
        <v>10504.362993793038</v>
      </c>
    </row>
    <row r="238" spans="1:5" x14ac:dyDescent="0.25">
      <c r="A238">
        <f t="shared" si="18"/>
        <v>231</v>
      </c>
      <c r="B238" s="37">
        <f t="shared" si="20"/>
        <v>51.935098376594283</v>
      </c>
      <c r="C238" s="37">
        <f t="shared" si="19"/>
        <v>10556.298092169633</v>
      </c>
      <c r="D238" s="38">
        <f t="shared" si="16"/>
        <v>4.3984575384040134</v>
      </c>
      <c r="E238" s="37">
        <f t="shared" si="17"/>
        <v>10560.696549708036</v>
      </c>
    </row>
    <row r="239" spans="1:5" x14ac:dyDescent="0.25">
      <c r="A239">
        <f t="shared" si="18"/>
        <v>232</v>
      </c>
      <c r="B239" s="37">
        <f t="shared" si="20"/>
        <v>51.935098376594283</v>
      </c>
      <c r="C239" s="37">
        <f t="shared" si="19"/>
        <v>10612.631648084631</v>
      </c>
      <c r="D239" s="38">
        <f t="shared" si="16"/>
        <v>4.4219298533685967</v>
      </c>
      <c r="E239" s="37">
        <f t="shared" si="17"/>
        <v>10617.053577937999</v>
      </c>
    </row>
    <row r="240" spans="1:5" x14ac:dyDescent="0.25">
      <c r="A240">
        <f t="shared" si="18"/>
        <v>233</v>
      </c>
      <c r="B240" s="37">
        <f t="shared" si="20"/>
        <v>51.935098376594283</v>
      </c>
      <c r="C240" s="37">
        <f t="shared" si="19"/>
        <v>10668.988676314593</v>
      </c>
      <c r="D240" s="38">
        <f t="shared" si="16"/>
        <v>4.4454119484644137</v>
      </c>
      <c r="E240" s="37">
        <f t="shared" si="17"/>
        <v>10673.434088263057</v>
      </c>
    </row>
    <row r="241" spans="1:5" x14ac:dyDescent="0.25">
      <c r="A241">
        <f t="shared" si="18"/>
        <v>234</v>
      </c>
      <c r="B241" s="37">
        <f t="shared" si="20"/>
        <v>51.935098376594283</v>
      </c>
      <c r="C241" s="37">
        <f t="shared" si="19"/>
        <v>10725.369186639651</v>
      </c>
      <c r="D241" s="38">
        <f t="shared" si="16"/>
        <v>4.4689038277665212</v>
      </c>
      <c r="E241" s="37">
        <f t="shared" si="17"/>
        <v>10729.838090467418</v>
      </c>
    </row>
    <row r="242" spans="1:5" x14ac:dyDescent="0.25">
      <c r="A242">
        <f t="shared" si="18"/>
        <v>235</v>
      </c>
      <c r="B242" s="37">
        <f t="shared" si="20"/>
        <v>51.935098376594283</v>
      </c>
      <c r="C242" s="37">
        <f t="shared" si="19"/>
        <v>10781.773188844012</v>
      </c>
      <c r="D242" s="38">
        <f t="shared" si="16"/>
        <v>4.4924054953516714</v>
      </c>
      <c r="E242" s="37">
        <f t="shared" si="17"/>
        <v>10786.265594339364</v>
      </c>
    </row>
    <row r="243" spans="1:5" x14ac:dyDescent="0.25">
      <c r="A243">
        <f t="shared" si="18"/>
        <v>236</v>
      </c>
      <c r="B243" s="37">
        <f t="shared" si="20"/>
        <v>51.935098376594283</v>
      </c>
      <c r="C243" s="37">
        <f t="shared" si="19"/>
        <v>10838.200692715958</v>
      </c>
      <c r="D243" s="38">
        <f t="shared" si="16"/>
        <v>4.5159169552983158</v>
      </c>
      <c r="E243" s="37">
        <f t="shared" si="17"/>
        <v>10842.716609671257</v>
      </c>
    </row>
    <row r="244" spans="1:5" x14ac:dyDescent="0.25">
      <c r="A244">
        <f t="shared" si="18"/>
        <v>237</v>
      </c>
      <c r="B244" s="37">
        <f t="shared" si="20"/>
        <v>51.935098376594283</v>
      </c>
      <c r="C244" s="37">
        <f t="shared" si="19"/>
        <v>10894.651708047852</v>
      </c>
      <c r="D244" s="38">
        <f t="shared" si="16"/>
        <v>4.5394382116866048</v>
      </c>
      <c r="E244" s="37">
        <f t="shared" si="17"/>
        <v>10899.191146259538</v>
      </c>
    </row>
    <row r="245" spans="1:5" x14ac:dyDescent="0.25">
      <c r="A245">
        <f t="shared" si="18"/>
        <v>238</v>
      </c>
      <c r="B245" s="37">
        <f t="shared" si="20"/>
        <v>51.935098376594283</v>
      </c>
      <c r="C245" s="37">
        <f t="shared" si="19"/>
        <v>10951.126244636132</v>
      </c>
      <c r="D245" s="38">
        <f t="shared" si="16"/>
        <v>4.5629692685983887</v>
      </c>
      <c r="E245" s="37">
        <f t="shared" si="17"/>
        <v>10955.68921390473</v>
      </c>
    </row>
    <row r="246" spans="1:5" x14ac:dyDescent="0.25">
      <c r="A246">
        <f t="shared" si="18"/>
        <v>239</v>
      </c>
      <c r="B246" s="37">
        <f t="shared" si="20"/>
        <v>51.935098376594283</v>
      </c>
      <c r="C246" s="37">
        <f t="shared" si="19"/>
        <v>11007.624312281325</v>
      </c>
      <c r="D246" s="38">
        <f t="shared" si="16"/>
        <v>4.5865101301172189</v>
      </c>
      <c r="E246" s="37">
        <f t="shared" si="17"/>
        <v>11012.210822411442</v>
      </c>
    </row>
    <row r="247" spans="1:5" x14ac:dyDescent="0.25">
      <c r="A247">
        <f t="shared" si="18"/>
        <v>240</v>
      </c>
      <c r="B247" s="37">
        <f t="shared" si="20"/>
        <v>51.935098376594283</v>
      </c>
      <c r="C247" s="37">
        <f t="shared" si="19"/>
        <v>11064.145920788036</v>
      </c>
      <c r="D247" s="38">
        <f t="shared" si="16"/>
        <v>4.6100608003283483</v>
      </c>
      <c r="E247" s="37">
        <f t="shared" si="17"/>
        <v>11068.755981588365</v>
      </c>
    </row>
    <row r="248" spans="1:5" x14ac:dyDescent="0.25">
      <c r="A248">
        <f t="shared" si="18"/>
        <v>241</v>
      </c>
      <c r="B248" s="37">
        <f t="shared" si="20"/>
        <v>52.882824063486133</v>
      </c>
      <c r="C248" s="37">
        <f t="shared" si="19"/>
        <v>11121.638805651852</v>
      </c>
      <c r="D248" s="38">
        <f t="shared" si="16"/>
        <v>4.6340161690216055</v>
      </c>
      <c r="E248" s="37">
        <f t="shared" si="17"/>
        <v>11126.272821820874</v>
      </c>
    </row>
    <row r="249" spans="1:5" x14ac:dyDescent="0.25">
      <c r="A249">
        <f t="shared" si="18"/>
        <v>242</v>
      </c>
      <c r="B249" s="37">
        <f t="shared" si="20"/>
        <v>52.882824063486133</v>
      </c>
      <c r="C249" s="37">
        <f t="shared" si="19"/>
        <v>11179.155645884361</v>
      </c>
      <c r="D249" s="38">
        <f t="shared" si="16"/>
        <v>4.6579815191184837</v>
      </c>
      <c r="E249" s="37">
        <f t="shared" si="17"/>
        <v>11183.813627403479</v>
      </c>
    </row>
    <row r="250" spans="1:5" x14ac:dyDescent="0.25">
      <c r="A250">
        <f t="shared" si="18"/>
        <v>243</v>
      </c>
      <c r="B250" s="37">
        <f t="shared" si="20"/>
        <v>52.882824063486133</v>
      </c>
      <c r="C250" s="37">
        <f t="shared" si="19"/>
        <v>11236.696451466965</v>
      </c>
      <c r="D250" s="38">
        <f t="shared" si="16"/>
        <v>4.6819568547779022</v>
      </c>
      <c r="E250" s="37">
        <f t="shared" si="17"/>
        <v>11241.378408321743</v>
      </c>
    </row>
    <row r="251" spans="1:5" x14ac:dyDescent="0.25">
      <c r="A251">
        <f t="shared" si="18"/>
        <v>244</v>
      </c>
      <c r="B251" s="37">
        <f t="shared" si="20"/>
        <v>52.882824063486133</v>
      </c>
      <c r="C251" s="37">
        <f t="shared" si="19"/>
        <v>11294.26123238523</v>
      </c>
      <c r="D251" s="38">
        <f t="shared" si="16"/>
        <v>4.7059421801605126</v>
      </c>
      <c r="E251" s="37">
        <f t="shared" si="17"/>
        <v>11298.96717456539</v>
      </c>
    </row>
    <row r="252" spans="1:5" x14ac:dyDescent="0.25">
      <c r="A252">
        <f t="shared" si="18"/>
        <v>245</v>
      </c>
      <c r="B252" s="37">
        <f t="shared" si="20"/>
        <v>52.882824063486133</v>
      </c>
      <c r="C252" s="37">
        <f t="shared" si="19"/>
        <v>11351.849998628877</v>
      </c>
      <c r="D252" s="38">
        <f t="shared" si="16"/>
        <v>4.7299374994286989</v>
      </c>
      <c r="E252" s="37">
        <f t="shared" si="17"/>
        <v>11356.579936128306</v>
      </c>
    </row>
    <row r="253" spans="1:5" x14ac:dyDescent="0.25">
      <c r="A253">
        <f t="shared" si="18"/>
        <v>246</v>
      </c>
      <c r="B253" s="37">
        <f t="shared" si="20"/>
        <v>52.882824063486133</v>
      </c>
      <c r="C253" s="37">
        <f t="shared" si="19"/>
        <v>11409.462760191793</v>
      </c>
      <c r="D253" s="38">
        <f t="shared" si="16"/>
        <v>4.7539428167465809</v>
      </c>
      <c r="E253" s="37">
        <f t="shared" si="17"/>
        <v>11414.21670300854</v>
      </c>
    </row>
    <row r="254" spans="1:5" x14ac:dyDescent="0.25">
      <c r="A254">
        <f t="shared" si="18"/>
        <v>247</v>
      </c>
      <c r="B254" s="37">
        <f t="shared" si="20"/>
        <v>52.882824063486133</v>
      </c>
      <c r="C254" s="37">
        <f t="shared" si="19"/>
        <v>11467.099527072027</v>
      </c>
      <c r="D254" s="38">
        <f t="shared" si="16"/>
        <v>4.7779581362800112</v>
      </c>
      <c r="E254" s="37">
        <f t="shared" si="17"/>
        <v>11471.877485208306</v>
      </c>
    </row>
    <row r="255" spans="1:5" x14ac:dyDescent="0.25">
      <c r="A255">
        <f t="shared" si="18"/>
        <v>248</v>
      </c>
      <c r="B255" s="37">
        <f t="shared" si="20"/>
        <v>52.882824063486133</v>
      </c>
      <c r="C255" s="37">
        <f t="shared" si="19"/>
        <v>11524.760309271793</v>
      </c>
      <c r="D255" s="38">
        <f t="shared" si="16"/>
        <v>4.8019834621965805</v>
      </c>
      <c r="E255" s="37">
        <f t="shared" si="17"/>
        <v>11529.56229273399</v>
      </c>
    </row>
    <row r="256" spans="1:5" x14ac:dyDescent="0.25">
      <c r="A256">
        <f t="shared" si="18"/>
        <v>249</v>
      </c>
      <c r="B256" s="37">
        <f t="shared" si="20"/>
        <v>52.882824063486133</v>
      </c>
      <c r="C256" s="37">
        <f t="shared" si="19"/>
        <v>11582.445116797477</v>
      </c>
      <c r="D256" s="38">
        <f t="shared" si="16"/>
        <v>4.8260187986656158</v>
      </c>
      <c r="E256" s="37">
        <f t="shared" si="17"/>
        <v>11587.271135596142</v>
      </c>
    </row>
    <row r="257" spans="1:5" x14ac:dyDescent="0.25">
      <c r="A257">
        <f t="shared" si="18"/>
        <v>250</v>
      </c>
      <c r="B257" s="37">
        <f t="shared" si="20"/>
        <v>52.882824063486133</v>
      </c>
      <c r="C257" s="37">
        <f t="shared" si="19"/>
        <v>11640.153959659629</v>
      </c>
      <c r="D257" s="38">
        <f t="shared" si="16"/>
        <v>4.8500641498581789</v>
      </c>
      <c r="E257" s="37">
        <f t="shared" si="17"/>
        <v>11645.004023809486</v>
      </c>
    </row>
    <row r="258" spans="1:5" x14ac:dyDescent="0.25">
      <c r="A258">
        <f t="shared" si="18"/>
        <v>251</v>
      </c>
      <c r="B258" s="37">
        <f t="shared" si="20"/>
        <v>52.882824063486133</v>
      </c>
      <c r="C258" s="37">
        <f t="shared" si="19"/>
        <v>11697.886847872973</v>
      </c>
      <c r="D258" s="38">
        <f t="shared" si="16"/>
        <v>4.8741195199470724</v>
      </c>
      <c r="E258" s="37">
        <f t="shared" si="17"/>
        <v>11702.76096739292</v>
      </c>
    </row>
    <row r="259" spans="1:5" x14ac:dyDescent="0.25">
      <c r="A259">
        <f t="shared" si="18"/>
        <v>252</v>
      </c>
      <c r="B259" s="37">
        <f t="shared" si="20"/>
        <v>52.882824063486133</v>
      </c>
      <c r="C259" s="37">
        <f t="shared" si="19"/>
        <v>11755.643791456407</v>
      </c>
      <c r="D259" s="38">
        <f t="shared" si="16"/>
        <v>4.898184913106836</v>
      </c>
      <c r="E259" s="37">
        <f t="shared" si="17"/>
        <v>11760.541976369514</v>
      </c>
    </row>
    <row r="260" spans="1:5" x14ac:dyDescent="0.25">
      <c r="A260">
        <f t="shared" si="18"/>
        <v>253</v>
      </c>
      <c r="B260" s="37">
        <f t="shared" si="20"/>
        <v>53.84784410440195</v>
      </c>
      <c r="C260" s="37">
        <f t="shared" si="19"/>
        <v>11814.389820473916</v>
      </c>
      <c r="D260" s="38">
        <f t="shared" si="16"/>
        <v>4.9226624251974647</v>
      </c>
      <c r="E260" s="37">
        <f t="shared" si="17"/>
        <v>11819.312482899113</v>
      </c>
    </row>
    <row r="261" spans="1:5" x14ac:dyDescent="0.25">
      <c r="A261">
        <f t="shared" si="18"/>
        <v>254</v>
      </c>
      <c r="B261" s="37">
        <f t="shared" si="20"/>
        <v>53.84784410440195</v>
      </c>
      <c r="C261" s="37">
        <f t="shared" si="19"/>
        <v>11873.160327003516</v>
      </c>
      <c r="D261" s="38">
        <f t="shared" si="16"/>
        <v>4.9471501362514649</v>
      </c>
      <c r="E261" s="37">
        <f t="shared" si="17"/>
        <v>11878.107477139767</v>
      </c>
    </row>
    <row r="262" spans="1:5" x14ac:dyDescent="0.25">
      <c r="A262">
        <f t="shared" si="18"/>
        <v>255</v>
      </c>
      <c r="B262" s="37">
        <f t="shared" si="20"/>
        <v>53.84784410440195</v>
      </c>
      <c r="C262" s="37">
        <f t="shared" si="19"/>
        <v>11931.95532124417</v>
      </c>
      <c r="D262" s="38">
        <f t="shared" si="16"/>
        <v>4.9716480505184046</v>
      </c>
      <c r="E262" s="37">
        <f t="shared" si="17"/>
        <v>11936.926969294687</v>
      </c>
    </row>
    <row r="263" spans="1:5" x14ac:dyDescent="0.25">
      <c r="A263">
        <f t="shared" si="18"/>
        <v>256</v>
      </c>
      <c r="B263" s="37">
        <f t="shared" si="20"/>
        <v>53.84784410440195</v>
      </c>
      <c r="C263" s="37">
        <f t="shared" si="19"/>
        <v>11990.77481339909</v>
      </c>
      <c r="D263" s="38">
        <f t="shared" si="16"/>
        <v>4.9961561722496208</v>
      </c>
      <c r="E263" s="37">
        <f t="shared" si="17"/>
        <v>11995.77096957134</v>
      </c>
    </row>
    <row r="264" spans="1:5" x14ac:dyDescent="0.25">
      <c r="A264">
        <f t="shared" si="18"/>
        <v>257</v>
      </c>
      <c r="B264" s="37">
        <f t="shared" si="20"/>
        <v>53.84784410440195</v>
      </c>
      <c r="C264" s="37">
        <f t="shared" si="19"/>
        <v>12049.618813675743</v>
      </c>
      <c r="D264" s="38">
        <f t="shared" si="16"/>
        <v>5.020674505698226</v>
      </c>
      <c r="E264" s="37">
        <f t="shared" si="17"/>
        <v>12054.639488181441</v>
      </c>
    </row>
    <row r="265" spans="1:5" x14ac:dyDescent="0.25">
      <c r="A265">
        <f t="shared" si="18"/>
        <v>258</v>
      </c>
      <c r="B265" s="37">
        <f t="shared" si="20"/>
        <v>53.84784410440195</v>
      </c>
      <c r="C265" s="37">
        <f t="shared" si="19"/>
        <v>12108.487332285844</v>
      </c>
      <c r="D265" s="38">
        <f t="shared" ref="D265:D328" si="21">C265*$E$5/12</f>
        <v>5.0452030551191021</v>
      </c>
      <c r="E265" s="37">
        <f t="shared" ref="E265:E295" si="22">C265+D265</f>
        <v>12113.532535340963</v>
      </c>
    </row>
    <row r="266" spans="1:5" x14ac:dyDescent="0.25">
      <c r="A266">
        <f t="shared" ref="A266:A295" si="23">A265+1</f>
        <v>259</v>
      </c>
      <c r="B266" s="37">
        <f t="shared" si="20"/>
        <v>53.84784410440195</v>
      </c>
      <c r="C266" s="37">
        <f t="shared" ref="C266:C295" si="24">E265+B266</f>
        <v>12167.380379445365</v>
      </c>
      <c r="D266" s="38">
        <f t="shared" si="21"/>
        <v>5.0697418247689017</v>
      </c>
      <c r="E266" s="37">
        <f t="shared" si="22"/>
        <v>12172.450121270134</v>
      </c>
    </row>
    <row r="267" spans="1:5" x14ac:dyDescent="0.25">
      <c r="A267">
        <f t="shared" si="23"/>
        <v>260</v>
      </c>
      <c r="B267" s="37">
        <f t="shared" si="20"/>
        <v>53.84784410440195</v>
      </c>
      <c r="C267" s="37">
        <f t="shared" si="24"/>
        <v>12226.297965374537</v>
      </c>
      <c r="D267" s="38">
        <f t="shared" si="21"/>
        <v>5.0942908189060576</v>
      </c>
      <c r="E267" s="37">
        <f t="shared" si="22"/>
        <v>12231.392256193443</v>
      </c>
    </row>
    <row r="268" spans="1:5" x14ac:dyDescent="0.25">
      <c r="A268">
        <f t="shared" si="23"/>
        <v>261</v>
      </c>
      <c r="B268" s="37">
        <f t="shared" si="20"/>
        <v>53.84784410440195</v>
      </c>
      <c r="C268" s="37">
        <f t="shared" si="24"/>
        <v>12285.240100297846</v>
      </c>
      <c r="D268" s="38">
        <f t="shared" si="21"/>
        <v>5.1188500417907692</v>
      </c>
      <c r="E268" s="37">
        <f t="shared" si="22"/>
        <v>12290.358950339636</v>
      </c>
    </row>
    <row r="269" spans="1:5" x14ac:dyDescent="0.25">
      <c r="A269">
        <f t="shared" si="23"/>
        <v>262</v>
      </c>
      <c r="B269" s="37">
        <f t="shared" si="20"/>
        <v>53.84784410440195</v>
      </c>
      <c r="C269" s="37">
        <f t="shared" si="24"/>
        <v>12344.206794444039</v>
      </c>
      <c r="D269" s="38">
        <f t="shared" si="21"/>
        <v>5.1434194976850165</v>
      </c>
      <c r="E269" s="37">
        <f t="shared" si="22"/>
        <v>12349.350213941723</v>
      </c>
    </row>
    <row r="270" spans="1:5" x14ac:dyDescent="0.25">
      <c r="A270">
        <f t="shared" si="23"/>
        <v>263</v>
      </c>
      <c r="B270" s="37">
        <f t="shared" si="20"/>
        <v>53.84784410440195</v>
      </c>
      <c r="C270" s="37">
        <f t="shared" si="24"/>
        <v>12403.198058046126</v>
      </c>
      <c r="D270" s="38">
        <f t="shared" si="21"/>
        <v>5.1679991908525524</v>
      </c>
      <c r="E270" s="37">
        <f t="shared" si="22"/>
        <v>12408.366057236979</v>
      </c>
    </row>
    <row r="271" spans="1:5" x14ac:dyDescent="0.25">
      <c r="A271">
        <f t="shared" si="23"/>
        <v>264</v>
      </c>
      <c r="B271" s="37">
        <f t="shared" si="20"/>
        <v>53.84784410440195</v>
      </c>
      <c r="C271" s="37">
        <f t="shared" si="24"/>
        <v>12462.213901341382</v>
      </c>
      <c r="D271" s="38">
        <f t="shared" si="21"/>
        <v>5.1925891255589089</v>
      </c>
      <c r="E271" s="37">
        <f t="shared" si="22"/>
        <v>12467.406490466941</v>
      </c>
    </row>
    <row r="272" spans="1:5" x14ac:dyDescent="0.25">
      <c r="A272">
        <f t="shared" si="23"/>
        <v>265</v>
      </c>
      <c r="B272" s="37">
        <f t="shared" si="20"/>
        <v>54.830474091379863</v>
      </c>
      <c r="C272" s="37">
        <f t="shared" si="24"/>
        <v>12522.23696455832</v>
      </c>
      <c r="D272" s="38">
        <f t="shared" si="21"/>
        <v>5.2175987352326336</v>
      </c>
      <c r="E272" s="37">
        <f t="shared" si="22"/>
        <v>12527.454563293553</v>
      </c>
    </row>
    <row r="273" spans="1:5" x14ac:dyDescent="0.25">
      <c r="A273">
        <f t="shared" si="23"/>
        <v>266</v>
      </c>
      <c r="B273" s="37">
        <f t="shared" si="20"/>
        <v>54.830474091379863</v>
      </c>
      <c r="C273" s="37">
        <f t="shared" si="24"/>
        <v>12582.285037384932</v>
      </c>
      <c r="D273" s="38">
        <f t="shared" si="21"/>
        <v>5.2426187655770553</v>
      </c>
      <c r="E273" s="37">
        <f t="shared" si="22"/>
        <v>12587.527656150509</v>
      </c>
    </row>
    <row r="274" spans="1:5" x14ac:dyDescent="0.25">
      <c r="A274">
        <f t="shared" si="23"/>
        <v>267</v>
      </c>
      <c r="B274" s="37">
        <f t="shared" si="20"/>
        <v>54.830474091379863</v>
      </c>
      <c r="C274" s="37">
        <f t="shared" si="24"/>
        <v>12642.358130241888</v>
      </c>
      <c r="D274" s="38">
        <f t="shared" si="21"/>
        <v>5.2676492209341204</v>
      </c>
      <c r="E274" s="37">
        <f t="shared" si="22"/>
        <v>12647.625779462822</v>
      </c>
    </row>
    <row r="275" spans="1:5" x14ac:dyDescent="0.25">
      <c r="A275">
        <f t="shared" si="23"/>
        <v>268</v>
      </c>
      <c r="B275" s="37">
        <f t="shared" si="20"/>
        <v>54.830474091379863</v>
      </c>
      <c r="C275" s="37">
        <f t="shared" si="24"/>
        <v>12702.456253554201</v>
      </c>
      <c r="D275" s="38">
        <f t="shared" si="21"/>
        <v>5.2926901056475844</v>
      </c>
      <c r="E275" s="37">
        <f t="shared" si="22"/>
        <v>12707.748943659848</v>
      </c>
    </row>
    <row r="276" spans="1:5" x14ac:dyDescent="0.25">
      <c r="A276">
        <f t="shared" si="23"/>
        <v>269</v>
      </c>
      <c r="B276" s="37">
        <f t="shared" si="20"/>
        <v>54.830474091379863</v>
      </c>
      <c r="C276" s="37">
        <f t="shared" si="24"/>
        <v>12762.579417751227</v>
      </c>
      <c r="D276" s="38">
        <f t="shared" si="21"/>
        <v>5.3177414240630112</v>
      </c>
      <c r="E276" s="37">
        <f t="shared" si="22"/>
        <v>12767.897159175291</v>
      </c>
    </row>
    <row r="277" spans="1:5" x14ac:dyDescent="0.25">
      <c r="A277">
        <f t="shared" si="23"/>
        <v>270</v>
      </c>
      <c r="B277" s="37">
        <f t="shared" ref="B277:B295" si="25">B265*(1+$I$5)</f>
        <v>54.830474091379863</v>
      </c>
      <c r="C277" s="37">
        <f t="shared" si="24"/>
        <v>12822.72763326667</v>
      </c>
      <c r="D277" s="38">
        <f t="shared" si="21"/>
        <v>5.3428031805277785</v>
      </c>
      <c r="E277" s="37">
        <f t="shared" si="22"/>
        <v>12828.070436447197</v>
      </c>
    </row>
    <row r="278" spans="1:5" x14ac:dyDescent="0.25">
      <c r="A278">
        <f t="shared" si="23"/>
        <v>271</v>
      </c>
      <c r="B278" s="37">
        <f t="shared" si="25"/>
        <v>54.830474091379863</v>
      </c>
      <c r="C278" s="37">
        <f t="shared" si="24"/>
        <v>12882.900910538576</v>
      </c>
      <c r="D278" s="38">
        <f t="shared" si="21"/>
        <v>5.367875379391073</v>
      </c>
      <c r="E278" s="37">
        <f t="shared" si="22"/>
        <v>12888.268785917966</v>
      </c>
    </row>
    <row r="279" spans="1:5" x14ac:dyDescent="0.25">
      <c r="A279">
        <f t="shared" si="23"/>
        <v>272</v>
      </c>
      <c r="B279" s="37">
        <f t="shared" si="25"/>
        <v>54.830474091379863</v>
      </c>
      <c r="C279" s="37">
        <f t="shared" si="24"/>
        <v>12943.099260009345</v>
      </c>
      <c r="D279" s="38">
        <f t="shared" si="21"/>
        <v>5.3929580250038933</v>
      </c>
      <c r="E279" s="37">
        <f t="shared" si="22"/>
        <v>12948.492218034349</v>
      </c>
    </row>
    <row r="280" spans="1:5" x14ac:dyDescent="0.25">
      <c r="A280">
        <f t="shared" si="23"/>
        <v>273</v>
      </c>
      <c r="B280" s="37">
        <f t="shared" si="25"/>
        <v>54.830474091379863</v>
      </c>
      <c r="C280" s="37">
        <f t="shared" si="24"/>
        <v>13003.322692125728</v>
      </c>
      <c r="D280" s="38">
        <f t="shared" si="21"/>
        <v>5.4180511217190537</v>
      </c>
      <c r="E280" s="37">
        <f t="shared" si="22"/>
        <v>13008.740743247447</v>
      </c>
    </row>
    <row r="281" spans="1:5" x14ac:dyDescent="0.25">
      <c r="A281">
        <f t="shared" si="23"/>
        <v>274</v>
      </c>
      <c r="B281" s="37">
        <f t="shared" si="25"/>
        <v>54.830474091379863</v>
      </c>
      <c r="C281" s="37">
        <f t="shared" si="24"/>
        <v>13063.571217338826</v>
      </c>
      <c r="D281" s="38">
        <f t="shared" si="21"/>
        <v>5.4431546738911782</v>
      </c>
      <c r="E281" s="37">
        <f t="shared" si="22"/>
        <v>13069.014372012716</v>
      </c>
    </row>
    <row r="282" spans="1:5" x14ac:dyDescent="0.25">
      <c r="A282">
        <f t="shared" si="23"/>
        <v>275</v>
      </c>
      <c r="B282" s="37">
        <f t="shared" si="25"/>
        <v>54.830474091379863</v>
      </c>
      <c r="C282" s="37">
        <f t="shared" si="24"/>
        <v>13123.844846104095</v>
      </c>
      <c r="D282" s="38">
        <f t="shared" si="21"/>
        <v>5.4682686858767058</v>
      </c>
      <c r="E282" s="37">
        <f t="shared" si="22"/>
        <v>13129.313114789971</v>
      </c>
    </row>
    <row r="283" spans="1:5" x14ac:dyDescent="0.25">
      <c r="A283">
        <f t="shared" si="23"/>
        <v>276</v>
      </c>
      <c r="B283" s="37">
        <f t="shared" si="25"/>
        <v>54.830474091379863</v>
      </c>
      <c r="C283" s="37">
        <f t="shared" si="24"/>
        <v>13184.14358888135</v>
      </c>
      <c r="D283" s="38">
        <f t="shared" si="21"/>
        <v>5.4933931620338958</v>
      </c>
      <c r="E283" s="37">
        <f t="shared" si="22"/>
        <v>13189.636982043385</v>
      </c>
    </row>
    <row r="284" spans="1:5" x14ac:dyDescent="0.25">
      <c r="A284">
        <f t="shared" si="23"/>
        <v>277</v>
      </c>
      <c r="B284" s="37">
        <f t="shared" si="25"/>
        <v>55.831035375466648</v>
      </c>
      <c r="C284" s="37">
        <f t="shared" si="24"/>
        <v>13245.468017418851</v>
      </c>
      <c r="D284" s="38">
        <f t="shared" si="21"/>
        <v>5.5189450072578543</v>
      </c>
      <c r="E284" s="37">
        <f t="shared" si="22"/>
        <v>13250.986962426108</v>
      </c>
    </row>
    <row r="285" spans="1:5" x14ac:dyDescent="0.25">
      <c r="A285">
        <f t="shared" si="23"/>
        <v>278</v>
      </c>
      <c r="B285" s="37">
        <f t="shared" si="25"/>
        <v>55.831035375466648</v>
      </c>
      <c r="C285" s="37">
        <f t="shared" si="24"/>
        <v>13306.817997801574</v>
      </c>
      <c r="D285" s="38">
        <f t="shared" si="21"/>
        <v>5.5445074990839887</v>
      </c>
      <c r="E285" s="37">
        <f t="shared" si="22"/>
        <v>13312.362505300658</v>
      </c>
    </row>
    <row r="286" spans="1:5" x14ac:dyDescent="0.25">
      <c r="A286">
        <f t="shared" si="23"/>
        <v>279</v>
      </c>
      <c r="B286" s="37">
        <f t="shared" si="25"/>
        <v>55.831035375466648</v>
      </c>
      <c r="C286" s="37">
        <f t="shared" si="24"/>
        <v>13368.193540676124</v>
      </c>
      <c r="D286" s="38">
        <f t="shared" si="21"/>
        <v>5.5700806419483859</v>
      </c>
      <c r="E286" s="37">
        <f t="shared" si="22"/>
        <v>13373.763621318072</v>
      </c>
    </row>
    <row r="287" spans="1:5" x14ac:dyDescent="0.25">
      <c r="A287">
        <f t="shared" si="23"/>
        <v>280</v>
      </c>
      <c r="B287" s="37">
        <f t="shared" si="25"/>
        <v>55.831035375466648</v>
      </c>
      <c r="C287" s="37">
        <f t="shared" si="24"/>
        <v>13429.594656693538</v>
      </c>
      <c r="D287" s="38">
        <f t="shared" si="21"/>
        <v>5.5956644402889744</v>
      </c>
      <c r="E287" s="37">
        <f t="shared" si="22"/>
        <v>13435.190321133827</v>
      </c>
    </row>
    <row r="288" spans="1:5" x14ac:dyDescent="0.25">
      <c r="A288">
        <f t="shared" si="23"/>
        <v>281</v>
      </c>
      <c r="B288" s="37">
        <f t="shared" si="25"/>
        <v>55.831035375466648</v>
      </c>
      <c r="C288" s="37">
        <f t="shared" si="24"/>
        <v>13491.021356509293</v>
      </c>
      <c r="D288" s="38">
        <f t="shared" si="21"/>
        <v>5.6212588985455385</v>
      </c>
      <c r="E288" s="37">
        <f t="shared" si="22"/>
        <v>13496.642615407838</v>
      </c>
    </row>
    <row r="289" spans="1:6" x14ac:dyDescent="0.25">
      <c r="A289">
        <f t="shared" si="23"/>
        <v>282</v>
      </c>
      <c r="B289" s="37">
        <f t="shared" si="25"/>
        <v>55.831035375466648</v>
      </c>
      <c r="C289" s="37">
        <f t="shared" si="24"/>
        <v>13552.473650783304</v>
      </c>
      <c r="D289" s="38">
        <f t="shared" si="21"/>
        <v>5.6468640211597103</v>
      </c>
      <c r="E289" s="37">
        <f t="shared" si="22"/>
        <v>13558.120514804465</v>
      </c>
    </row>
    <row r="290" spans="1:6" x14ac:dyDescent="0.25">
      <c r="A290">
        <f t="shared" si="23"/>
        <v>283</v>
      </c>
      <c r="B290" s="37">
        <f t="shared" si="25"/>
        <v>55.831035375466648</v>
      </c>
      <c r="C290" s="37">
        <f t="shared" si="24"/>
        <v>13613.951550179931</v>
      </c>
      <c r="D290" s="38">
        <f t="shared" si="21"/>
        <v>5.6724798125749709</v>
      </c>
      <c r="E290" s="37">
        <f t="shared" si="22"/>
        <v>13619.624029992505</v>
      </c>
    </row>
    <row r="291" spans="1:6" x14ac:dyDescent="0.25">
      <c r="A291">
        <f t="shared" si="23"/>
        <v>284</v>
      </c>
      <c r="B291" s="37">
        <f t="shared" si="25"/>
        <v>55.831035375466648</v>
      </c>
      <c r="C291" s="37">
        <f t="shared" si="24"/>
        <v>13675.455065367971</v>
      </c>
      <c r="D291" s="38">
        <f t="shared" si="21"/>
        <v>5.6981062772366542</v>
      </c>
      <c r="E291" s="37">
        <f t="shared" si="22"/>
        <v>13681.153171645208</v>
      </c>
    </row>
    <row r="292" spans="1:6" x14ac:dyDescent="0.25">
      <c r="A292">
        <f t="shared" si="23"/>
        <v>285</v>
      </c>
      <c r="B292" s="37">
        <f t="shared" si="25"/>
        <v>55.831035375466648</v>
      </c>
      <c r="C292" s="37">
        <f t="shared" si="24"/>
        <v>13736.984207020674</v>
      </c>
      <c r="D292" s="38">
        <f t="shared" si="21"/>
        <v>5.7237434195919477</v>
      </c>
      <c r="E292" s="37">
        <f t="shared" si="22"/>
        <v>13742.707950440266</v>
      </c>
    </row>
    <row r="293" spans="1:6" x14ac:dyDescent="0.25">
      <c r="A293">
        <f t="shared" si="23"/>
        <v>286</v>
      </c>
      <c r="B293" s="37">
        <f t="shared" si="25"/>
        <v>55.831035375466648</v>
      </c>
      <c r="C293" s="37">
        <f t="shared" si="24"/>
        <v>13798.538985815732</v>
      </c>
      <c r="D293" s="38">
        <f t="shared" si="21"/>
        <v>5.7493912440898889</v>
      </c>
      <c r="E293" s="37">
        <f t="shared" si="22"/>
        <v>13804.288377059822</v>
      </c>
    </row>
    <row r="294" spans="1:6" x14ac:dyDescent="0.25">
      <c r="A294">
        <f t="shared" si="23"/>
        <v>287</v>
      </c>
      <c r="B294" s="37">
        <f t="shared" si="25"/>
        <v>55.831035375466648</v>
      </c>
      <c r="C294" s="37">
        <f t="shared" si="24"/>
        <v>13860.119412435288</v>
      </c>
      <c r="D294" s="38">
        <f t="shared" si="21"/>
        <v>5.77504975518137</v>
      </c>
      <c r="E294" s="37">
        <f t="shared" si="22"/>
        <v>13865.894462190468</v>
      </c>
    </row>
    <row r="295" spans="1:6" x14ac:dyDescent="0.25">
      <c r="A295">
        <f t="shared" si="23"/>
        <v>288</v>
      </c>
      <c r="B295" s="37">
        <f t="shared" si="25"/>
        <v>55.831035375466648</v>
      </c>
      <c r="C295" s="37">
        <f t="shared" si="24"/>
        <v>13921.725497565934</v>
      </c>
      <c r="D295" s="38">
        <f t="shared" si="21"/>
        <v>5.8007189573191402</v>
      </c>
      <c r="E295" s="37">
        <f t="shared" si="22"/>
        <v>13927.526216523254</v>
      </c>
    </row>
    <row r="296" spans="1:6" x14ac:dyDescent="0.25">
      <c r="B296" s="40">
        <v>-54.284397380559639</v>
      </c>
      <c r="C296" s="37">
        <f t="shared" ref="C296:C359" si="26">E295+B296</f>
        <v>13873.241819142695</v>
      </c>
      <c r="D296" s="38">
        <f t="shared" si="21"/>
        <v>5.7805174246427891</v>
      </c>
      <c r="E296" s="37">
        <f t="shared" ref="E296:E359" si="27">C296+D296</f>
        <v>13879.022336567337</v>
      </c>
      <c r="F296">
        <v>1</v>
      </c>
    </row>
    <row r="297" spans="1:6" x14ac:dyDescent="0.25">
      <c r="B297" s="39">
        <f>B296</f>
        <v>-54.284397380559639</v>
      </c>
      <c r="C297" s="37">
        <f t="shared" si="26"/>
        <v>13824.737939186778</v>
      </c>
      <c r="D297" s="38">
        <f t="shared" si="21"/>
        <v>5.7603074746611576</v>
      </c>
      <c r="E297" s="37">
        <f t="shared" si="27"/>
        <v>13830.498246661438</v>
      </c>
      <c r="F297">
        <f>F296+1</f>
        <v>2</v>
      </c>
    </row>
    <row r="298" spans="1:6" x14ac:dyDescent="0.25">
      <c r="B298" s="39">
        <f t="shared" ref="B298:B307" si="28">B297</f>
        <v>-54.284397380559639</v>
      </c>
      <c r="C298" s="37">
        <f t="shared" si="26"/>
        <v>13776.213849280879</v>
      </c>
      <c r="D298" s="38">
        <f t="shared" si="21"/>
        <v>5.7400891038670325</v>
      </c>
      <c r="E298" s="37">
        <f t="shared" si="27"/>
        <v>13781.953938384746</v>
      </c>
      <c r="F298">
        <f t="shared" ref="F298:F361" si="29">F297+1</f>
        <v>3</v>
      </c>
    </row>
    <row r="299" spans="1:6" x14ac:dyDescent="0.25">
      <c r="B299" s="39">
        <f t="shared" si="28"/>
        <v>-54.284397380559639</v>
      </c>
      <c r="C299" s="37">
        <f t="shared" si="26"/>
        <v>13727.669541004187</v>
      </c>
      <c r="D299" s="38">
        <f t="shared" si="21"/>
        <v>5.7198623087517442</v>
      </c>
      <c r="E299" s="37">
        <f t="shared" si="27"/>
        <v>13733.389403312938</v>
      </c>
      <c r="F299">
        <f t="shared" si="29"/>
        <v>4</v>
      </c>
    </row>
    <row r="300" spans="1:6" x14ac:dyDescent="0.25">
      <c r="B300" s="39">
        <f t="shared" si="28"/>
        <v>-54.284397380559639</v>
      </c>
      <c r="C300" s="37">
        <f t="shared" si="26"/>
        <v>13679.105005932379</v>
      </c>
      <c r="D300" s="38">
        <f t="shared" si="21"/>
        <v>5.6996270858051581</v>
      </c>
      <c r="E300" s="37">
        <f t="shared" si="27"/>
        <v>13684.804633018184</v>
      </c>
      <c r="F300">
        <f t="shared" si="29"/>
        <v>5</v>
      </c>
    </row>
    <row r="301" spans="1:6" x14ac:dyDescent="0.25">
      <c r="B301" s="39">
        <f t="shared" si="28"/>
        <v>-54.284397380559639</v>
      </c>
      <c r="C301" s="37">
        <f t="shared" si="26"/>
        <v>13630.520235637625</v>
      </c>
      <c r="D301" s="38">
        <f t="shared" si="21"/>
        <v>5.679383431515677</v>
      </c>
      <c r="E301" s="37">
        <f t="shared" si="27"/>
        <v>13636.199619069141</v>
      </c>
      <c r="F301">
        <f t="shared" si="29"/>
        <v>6</v>
      </c>
    </row>
    <row r="302" spans="1:6" x14ac:dyDescent="0.25">
      <c r="B302" s="39">
        <f t="shared" si="28"/>
        <v>-54.284397380559639</v>
      </c>
      <c r="C302" s="37">
        <f t="shared" si="26"/>
        <v>13581.915221688581</v>
      </c>
      <c r="D302" s="38">
        <f t="shared" si="21"/>
        <v>5.6591313423702418</v>
      </c>
      <c r="E302" s="37">
        <f t="shared" si="27"/>
        <v>13587.574353030952</v>
      </c>
      <c r="F302">
        <f t="shared" si="29"/>
        <v>7</v>
      </c>
    </row>
    <row r="303" spans="1:6" x14ac:dyDescent="0.25">
      <c r="B303" s="39">
        <f t="shared" si="28"/>
        <v>-54.284397380559639</v>
      </c>
      <c r="C303" s="37">
        <f t="shared" si="26"/>
        <v>13533.289955650393</v>
      </c>
      <c r="D303" s="38">
        <f t="shared" si="21"/>
        <v>5.6388708148543296</v>
      </c>
      <c r="E303" s="37">
        <f t="shared" si="27"/>
        <v>13538.928826465248</v>
      </c>
      <c r="F303">
        <f t="shared" si="29"/>
        <v>8</v>
      </c>
    </row>
    <row r="304" spans="1:6" x14ac:dyDescent="0.25">
      <c r="B304" s="39">
        <f t="shared" si="28"/>
        <v>-54.284397380559639</v>
      </c>
      <c r="C304" s="37">
        <f t="shared" si="26"/>
        <v>13484.644429084688</v>
      </c>
      <c r="D304" s="38">
        <f t="shared" si="21"/>
        <v>5.6186018454519528</v>
      </c>
      <c r="E304" s="37">
        <f t="shared" si="27"/>
        <v>13490.26303093014</v>
      </c>
      <c r="F304">
        <f t="shared" si="29"/>
        <v>9</v>
      </c>
    </row>
    <row r="305" spans="2:6" x14ac:dyDescent="0.25">
      <c r="B305" s="39">
        <f t="shared" si="28"/>
        <v>-54.284397380559639</v>
      </c>
      <c r="C305" s="37">
        <f t="shared" si="26"/>
        <v>13435.978633549581</v>
      </c>
      <c r="D305" s="38">
        <f t="shared" si="21"/>
        <v>5.5983244306456585</v>
      </c>
      <c r="E305" s="37">
        <f t="shared" si="27"/>
        <v>13441.576957980227</v>
      </c>
      <c r="F305">
        <f t="shared" si="29"/>
        <v>10</v>
      </c>
    </row>
    <row r="306" spans="2:6" x14ac:dyDescent="0.25">
      <c r="B306" s="39">
        <f t="shared" si="28"/>
        <v>-54.284397380559639</v>
      </c>
      <c r="C306" s="37">
        <f t="shared" si="26"/>
        <v>13387.292560599668</v>
      </c>
      <c r="D306" s="38">
        <f t="shared" si="21"/>
        <v>5.5780385669165282</v>
      </c>
      <c r="E306" s="37">
        <f t="shared" si="27"/>
        <v>13392.870599166585</v>
      </c>
      <c r="F306">
        <f t="shared" si="29"/>
        <v>11</v>
      </c>
    </row>
    <row r="307" spans="2:6" x14ac:dyDescent="0.25">
      <c r="B307" s="39">
        <f t="shared" si="28"/>
        <v>-54.284397380559639</v>
      </c>
      <c r="C307" s="37">
        <f t="shared" si="26"/>
        <v>13338.586201786025</v>
      </c>
      <c r="D307" s="38">
        <f t="shared" si="21"/>
        <v>5.5577442507441779</v>
      </c>
      <c r="E307" s="37">
        <f t="shared" si="27"/>
        <v>13344.143946036769</v>
      </c>
      <c r="F307">
        <f t="shared" si="29"/>
        <v>12</v>
      </c>
    </row>
    <row r="308" spans="2:6" x14ac:dyDescent="0.25">
      <c r="B308" s="39">
        <f>B296*(1+$I$5)</f>
        <v>-55.27499370949981</v>
      </c>
      <c r="C308" s="37">
        <f t="shared" si="26"/>
        <v>13288.86895232727</v>
      </c>
      <c r="D308" s="38">
        <f t="shared" si="21"/>
        <v>5.5370287301363623</v>
      </c>
      <c r="E308" s="37">
        <f t="shared" si="27"/>
        <v>13294.405981057405</v>
      </c>
      <c r="F308">
        <f t="shared" si="29"/>
        <v>13</v>
      </c>
    </row>
    <row r="309" spans="2:6" x14ac:dyDescent="0.25">
      <c r="B309" s="39">
        <f t="shared" ref="B309:B372" si="30">B297*(1+$I$5)</f>
        <v>-55.27499370949981</v>
      </c>
      <c r="C309" s="37">
        <f t="shared" si="26"/>
        <v>13239.130987347906</v>
      </c>
      <c r="D309" s="38">
        <f t="shared" si="21"/>
        <v>5.5163045780616278</v>
      </c>
      <c r="E309" s="37">
        <f t="shared" si="27"/>
        <v>13244.647291925967</v>
      </c>
      <c r="F309">
        <f t="shared" si="29"/>
        <v>14</v>
      </c>
    </row>
    <row r="310" spans="2:6" x14ac:dyDescent="0.25">
      <c r="B310" s="39">
        <f t="shared" si="30"/>
        <v>-55.27499370949981</v>
      </c>
      <c r="C310" s="37">
        <f t="shared" si="26"/>
        <v>13189.372298216467</v>
      </c>
      <c r="D310" s="38">
        <f t="shared" si="21"/>
        <v>5.4955717909235275</v>
      </c>
      <c r="E310" s="37">
        <f t="shared" si="27"/>
        <v>13194.867870007391</v>
      </c>
      <c r="F310">
        <f t="shared" si="29"/>
        <v>15</v>
      </c>
    </row>
    <row r="311" spans="2:6" x14ac:dyDescent="0.25">
      <c r="B311" s="39">
        <f t="shared" si="30"/>
        <v>-55.27499370949981</v>
      </c>
      <c r="C311" s="37">
        <f t="shared" si="26"/>
        <v>13139.592876297891</v>
      </c>
      <c r="D311" s="38">
        <f t="shared" si="21"/>
        <v>5.474830365124121</v>
      </c>
      <c r="E311" s="37">
        <f t="shared" si="27"/>
        <v>13145.067706663016</v>
      </c>
      <c r="F311">
        <f t="shared" si="29"/>
        <v>16</v>
      </c>
    </row>
    <row r="312" spans="2:6" x14ac:dyDescent="0.25">
      <c r="B312" s="39">
        <f t="shared" si="30"/>
        <v>-55.27499370949981</v>
      </c>
      <c r="C312" s="37">
        <f t="shared" si="26"/>
        <v>13089.792712953516</v>
      </c>
      <c r="D312" s="38">
        <f t="shared" si="21"/>
        <v>5.4540802970639648</v>
      </c>
      <c r="E312" s="37">
        <f t="shared" si="27"/>
        <v>13095.246793250581</v>
      </c>
      <c r="F312">
        <f t="shared" si="29"/>
        <v>17</v>
      </c>
    </row>
    <row r="313" spans="2:6" x14ac:dyDescent="0.25">
      <c r="B313" s="39">
        <f t="shared" si="30"/>
        <v>-55.27499370949981</v>
      </c>
      <c r="C313" s="37">
        <f t="shared" si="26"/>
        <v>13039.971799541081</v>
      </c>
      <c r="D313" s="38">
        <f t="shared" si="21"/>
        <v>5.4333215831421171</v>
      </c>
      <c r="E313" s="37">
        <f t="shared" si="27"/>
        <v>13045.405121124224</v>
      </c>
      <c r="F313">
        <f t="shared" si="29"/>
        <v>18</v>
      </c>
    </row>
    <row r="314" spans="2:6" x14ac:dyDescent="0.25">
      <c r="B314" s="39">
        <f t="shared" si="30"/>
        <v>-55.27499370949981</v>
      </c>
      <c r="C314" s="37">
        <f t="shared" si="26"/>
        <v>12990.130127414724</v>
      </c>
      <c r="D314" s="38">
        <f t="shared" si="21"/>
        <v>5.4125542197561352</v>
      </c>
      <c r="E314" s="37">
        <f t="shared" si="27"/>
        <v>12995.542681634481</v>
      </c>
      <c r="F314">
        <f t="shared" si="29"/>
        <v>19</v>
      </c>
    </row>
    <row r="315" spans="2:6" x14ac:dyDescent="0.25">
      <c r="B315" s="39">
        <f t="shared" si="30"/>
        <v>-55.27499370949981</v>
      </c>
      <c r="C315" s="37">
        <f t="shared" si="26"/>
        <v>12940.267687924981</v>
      </c>
      <c r="D315" s="38">
        <f t="shared" si="21"/>
        <v>5.3917782033020751</v>
      </c>
      <c r="E315" s="37">
        <f t="shared" si="27"/>
        <v>12945.659466128283</v>
      </c>
      <c r="F315">
        <f t="shared" si="29"/>
        <v>20</v>
      </c>
    </row>
    <row r="316" spans="2:6" x14ac:dyDescent="0.25">
      <c r="B316" s="39">
        <f t="shared" si="30"/>
        <v>-55.27499370949981</v>
      </c>
      <c r="C316" s="37">
        <f t="shared" si="26"/>
        <v>12890.384472418784</v>
      </c>
      <c r="D316" s="38">
        <f t="shared" si="21"/>
        <v>5.370993530174494</v>
      </c>
      <c r="E316" s="37">
        <f t="shared" si="27"/>
        <v>12895.755465948958</v>
      </c>
      <c r="F316">
        <f t="shared" si="29"/>
        <v>21</v>
      </c>
    </row>
    <row r="317" spans="2:6" x14ac:dyDescent="0.25">
      <c r="B317" s="39">
        <f t="shared" si="30"/>
        <v>-55.27499370949981</v>
      </c>
      <c r="C317" s="37">
        <f t="shared" si="26"/>
        <v>12840.480472239458</v>
      </c>
      <c r="D317" s="38">
        <f t="shared" si="21"/>
        <v>5.3502001967664405</v>
      </c>
      <c r="E317" s="37">
        <f t="shared" si="27"/>
        <v>12845.830672436225</v>
      </c>
      <c r="F317">
        <f t="shared" si="29"/>
        <v>22</v>
      </c>
    </row>
    <row r="318" spans="2:6" x14ac:dyDescent="0.25">
      <c r="B318" s="39">
        <f t="shared" si="30"/>
        <v>-55.27499370949981</v>
      </c>
      <c r="C318" s="37">
        <f t="shared" si="26"/>
        <v>12790.555678726725</v>
      </c>
      <c r="D318" s="38">
        <f t="shared" si="21"/>
        <v>5.3293981994694688</v>
      </c>
      <c r="E318" s="37">
        <f t="shared" si="27"/>
        <v>12795.885076926195</v>
      </c>
      <c r="F318">
        <f t="shared" si="29"/>
        <v>23</v>
      </c>
    </row>
    <row r="319" spans="2:6" x14ac:dyDescent="0.25">
      <c r="B319" s="39">
        <f t="shared" si="30"/>
        <v>-55.27499370949981</v>
      </c>
      <c r="C319" s="37">
        <f t="shared" si="26"/>
        <v>12740.610083216696</v>
      </c>
      <c r="D319" s="38">
        <f t="shared" si="21"/>
        <v>5.3085875346736229</v>
      </c>
      <c r="E319" s="37">
        <f t="shared" si="27"/>
        <v>12745.918670751369</v>
      </c>
      <c r="F319">
        <f t="shared" si="29"/>
        <v>24</v>
      </c>
    </row>
    <row r="320" spans="2:6" x14ac:dyDescent="0.25">
      <c r="B320" s="39">
        <f t="shared" si="30"/>
        <v>-56.283666707506242</v>
      </c>
      <c r="C320" s="37">
        <f t="shared" si="26"/>
        <v>12689.635004043863</v>
      </c>
      <c r="D320" s="38">
        <f t="shared" si="21"/>
        <v>5.2873479183516094</v>
      </c>
      <c r="E320" s="37">
        <f t="shared" si="27"/>
        <v>12694.922351962214</v>
      </c>
      <c r="F320">
        <f t="shared" si="29"/>
        <v>25</v>
      </c>
    </row>
    <row r="321" spans="2:6" x14ac:dyDescent="0.25">
      <c r="B321" s="39">
        <f t="shared" si="30"/>
        <v>-56.283666707506242</v>
      </c>
      <c r="C321" s="37">
        <f t="shared" si="26"/>
        <v>12638.638685254708</v>
      </c>
      <c r="D321" s="38">
        <f t="shared" si="21"/>
        <v>5.2660994521894615</v>
      </c>
      <c r="E321" s="37">
        <f t="shared" si="27"/>
        <v>12643.904784706898</v>
      </c>
      <c r="F321">
        <f t="shared" si="29"/>
        <v>26</v>
      </c>
    </row>
    <row r="322" spans="2:6" x14ac:dyDescent="0.25">
      <c r="B322" s="39">
        <f t="shared" si="30"/>
        <v>-56.283666707506242</v>
      </c>
      <c r="C322" s="37">
        <f t="shared" si="26"/>
        <v>12587.621117999392</v>
      </c>
      <c r="D322" s="38">
        <f t="shared" si="21"/>
        <v>5.2448421324997465</v>
      </c>
      <c r="E322" s="37">
        <f t="shared" si="27"/>
        <v>12592.86596013189</v>
      </c>
      <c r="F322">
        <f t="shared" si="29"/>
        <v>27</v>
      </c>
    </row>
    <row r="323" spans="2:6" x14ac:dyDescent="0.25">
      <c r="B323" s="39">
        <f t="shared" si="30"/>
        <v>-56.283666707506242</v>
      </c>
      <c r="C323" s="37">
        <f t="shared" si="26"/>
        <v>12536.582293424384</v>
      </c>
      <c r="D323" s="38">
        <f t="shared" si="21"/>
        <v>5.2235759555934935</v>
      </c>
      <c r="E323" s="37">
        <f t="shared" si="27"/>
        <v>12541.805869379978</v>
      </c>
      <c r="F323">
        <f t="shared" si="29"/>
        <v>28</v>
      </c>
    </row>
    <row r="324" spans="2:6" x14ac:dyDescent="0.25">
      <c r="B324" s="39">
        <f t="shared" si="30"/>
        <v>-56.283666707506242</v>
      </c>
      <c r="C324" s="37">
        <f t="shared" si="26"/>
        <v>12485.522202672471</v>
      </c>
      <c r="D324" s="38">
        <f t="shared" si="21"/>
        <v>5.2023009177801969</v>
      </c>
      <c r="E324" s="37">
        <f t="shared" si="27"/>
        <v>12490.724503590252</v>
      </c>
      <c r="F324">
        <f t="shared" si="29"/>
        <v>29</v>
      </c>
    </row>
    <row r="325" spans="2:6" x14ac:dyDescent="0.25">
      <c r="B325" s="39">
        <f t="shared" si="30"/>
        <v>-56.283666707506242</v>
      </c>
      <c r="C325" s="37">
        <f t="shared" si="26"/>
        <v>12434.440836882746</v>
      </c>
      <c r="D325" s="38">
        <f t="shared" si="21"/>
        <v>5.1810170153678108</v>
      </c>
      <c r="E325" s="37">
        <f t="shared" si="27"/>
        <v>12439.621853898114</v>
      </c>
      <c r="F325">
        <f t="shared" si="29"/>
        <v>30</v>
      </c>
    </row>
    <row r="326" spans="2:6" x14ac:dyDescent="0.25">
      <c r="B326" s="39">
        <f t="shared" si="30"/>
        <v>-56.283666707506242</v>
      </c>
      <c r="C326" s="37">
        <f t="shared" si="26"/>
        <v>12383.338187190608</v>
      </c>
      <c r="D326" s="38">
        <f t="shared" si="21"/>
        <v>5.1597242446627538</v>
      </c>
      <c r="E326" s="37">
        <f t="shared" si="27"/>
        <v>12388.49791143527</v>
      </c>
      <c r="F326">
        <f t="shared" si="29"/>
        <v>31</v>
      </c>
    </row>
    <row r="327" spans="2:6" x14ac:dyDescent="0.25">
      <c r="B327" s="39">
        <f t="shared" si="30"/>
        <v>-56.283666707506242</v>
      </c>
      <c r="C327" s="37">
        <f t="shared" si="26"/>
        <v>12332.214244727764</v>
      </c>
      <c r="D327" s="38">
        <f t="shared" si="21"/>
        <v>5.1384226019699017</v>
      </c>
      <c r="E327" s="37">
        <f t="shared" si="27"/>
        <v>12337.352667329733</v>
      </c>
      <c r="F327">
        <f t="shared" si="29"/>
        <v>32</v>
      </c>
    </row>
    <row r="328" spans="2:6" x14ac:dyDescent="0.25">
      <c r="B328" s="39">
        <f t="shared" si="30"/>
        <v>-56.283666707506242</v>
      </c>
      <c r="C328" s="37">
        <f t="shared" si="26"/>
        <v>12281.069000622227</v>
      </c>
      <c r="D328" s="38">
        <f t="shared" si="21"/>
        <v>5.1171120835925947</v>
      </c>
      <c r="E328" s="37">
        <f t="shared" si="27"/>
        <v>12286.18611270582</v>
      </c>
      <c r="F328">
        <f t="shared" si="29"/>
        <v>33</v>
      </c>
    </row>
    <row r="329" spans="2:6" x14ac:dyDescent="0.25">
      <c r="B329" s="39">
        <f t="shared" si="30"/>
        <v>-56.283666707506242</v>
      </c>
      <c r="C329" s="37">
        <f t="shared" si="26"/>
        <v>12229.902445998314</v>
      </c>
      <c r="D329" s="38">
        <f t="shared" ref="D329:D392" si="31">C329*$E$5/12</f>
        <v>5.095792685832631</v>
      </c>
      <c r="E329" s="37">
        <f t="shared" si="27"/>
        <v>12234.998238684146</v>
      </c>
      <c r="F329">
        <f t="shared" si="29"/>
        <v>34</v>
      </c>
    </row>
    <row r="330" spans="2:6" x14ac:dyDescent="0.25">
      <c r="B330" s="39">
        <f t="shared" si="30"/>
        <v>-56.283666707506242</v>
      </c>
      <c r="C330" s="37">
        <f t="shared" si="26"/>
        <v>12178.714571976639</v>
      </c>
      <c r="D330" s="38">
        <f t="shared" si="31"/>
        <v>5.074464404990267</v>
      </c>
      <c r="E330" s="37">
        <f t="shared" si="27"/>
        <v>12183.78903638163</v>
      </c>
      <c r="F330">
        <f t="shared" si="29"/>
        <v>35</v>
      </c>
    </row>
    <row r="331" spans="2:6" x14ac:dyDescent="0.25">
      <c r="B331" s="39">
        <f t="shared" si="30"/>
        <v>-56.283666707506242</v>
      </c>
      <c r="C331" s="37">
        <f t="shared" si="26"/>
        <v>12127.505369674123</v>
      </c>
      <c r="D331" s="38">
        <f t="shared" si="31"/>
        <v>5.053127237364218</v>
      </c>
      <c r="E331" s="37">
        <f t="shared" si="27"/>
        <v>12132.558496911488</v>
      </c>
      <c r="F331">
        <f t="shared" si="29"/>
        <v>36</v>
      </c>
    </row>
    <row r="332" spans="2:6" x14ac:dyDescent="0.25">
      <c r="B332" s="39">
        <f t="shared" si="30"/>
        <v>-57.310746242513012</v>
      </c>
      <c r="C332" s="37">
        <f t="shared" si="26"/>
        <v>12075.247750668976</v>
      </c>
      <c r="D332" s="38">
        <f t="shared" si="31"/>
        <v>5.0313532294454069</v>
      </c>
      <c r="E332" s="37">
        <f t="shared" si="27"/>
        <v>12080.279103898421</v>
      </c>
      <c r="F332">
        <f t="shared" si="29"/>
        <v>37</v>
      </c>
    </row>
    <row r="333" spans="2:6" x14ac:dyDescent="0.25">
      <c r="B333" s="39">
        <f t="shared" si="30"/>
        <v>-57.310746242513012</v>
      </c>
      <c r="C333" s="37">
        <f t="shared" si="26"/>
        <v>12022.968357655909</v>
      </c>
      <c r="D333" s="38">
        <f t="shared" si="31"/>
        <v>5.009570149023296</v>
      </c>
      <c r="E333" s="37">
        <f t="shared" si="27"/>
        <v>12027.977927804932</v>
      </c>
      <c r="F333">
        <f t="shared" si="29"/>
        <v>38</v>
      </c>
    </row>
    <row r="334" spans="2:6" x14ac:dyDescent="0.25">
      <c r="B334" s="39">
        <f t="shared" si="30"/>
        <v>-57.310746242513012</v>
      </c>
      <c r="C334" s="37">
        <f t="shared" si="26"/>
        <v>11970.66718156242</v>
      </c>
      <c r="D334" s="38">
        <f t="shared" si="31"/>
        <v>4.9877779923176746</v>
      </c>
      <c r="E334" s="37">
        <f t="shared" si="27"/>
        <v>11975.654959554737</v>
      </c>
      <c r="F334">
        <f t="shared" si="29"/>
        <v>39</v>
      </c>
    </row>
    <row r="335" spans="2:6" x14ac:dyDescent="0.25">
      <c r="B335" s="39">
        <f t="shared" si="30"/>
        <v>-57.310746242513012</v>
      </c>
      <c r="C335" s="37">
        <f t="shared" si="26"/>
        <v>11918.344213312224</v>
      </c>
      <c r="D335" s="38">
        <f t="shared" si="31"/>
        <v>4.9659767555467598</v>
      </c>
      <c r="E335" s="37">
        <f t="shared" si="27"/>
        <v>11923.31019006777</v>
      </c>
      <c r="F335">
        <f t="shared" si="29"/>
        <v>40</v>
      </c>
    </row>
    <row r="336" spans="2:6" x14ac:dyDescent="0.25">
      <c r="B336" s="39">
        <f t="shared" si="30"/>
        <v>-57.310746242513012</v>
      </c>
      <c r="C336" s="37">
        <f t="shared" si="26"/>
        <v>11865.999443825258</v>
      </c>
      <c r="D336" s="38">
        <f t="shared" si="31"/>
        <v>4.9441664349271912</v>
      </c>
      <c r="E336" s="37">
        <f t="shared" si="27"/>
        <v>11870.943610260185</v>
      </c>
      <c r="F336">
        <f t="shared" si="29"/>
        <v>41</v>
      </c>
    </row>
    <row r="337" spans="2:6" x14ac:dyDescent="0.25">
      <c r="B337" s="39">
        <f t="shared" si="30"/>
        <v>-57.310746242513012</v>
      </c>
      <c r="C337" s="37">
        <f t="shared" si="26"/>
        <v>11813.632864017673</v>
      </c>
      <c r="D337" s="38">
        <f t="shared" si="31"/>
        <v>4.9223470266740303</v>
      </c>
      <c r="E337" s="37">
        <f t="shared" si="27"/>
        <v>11818.555211044346</v>
      </c>
      <c r="F337">
        <f t="shared" si="29"/>
        <v>42</v>
      </c>
    </row>
    <row r="338" spans="2:6" x14ac:dyDescent="0.25">
      <c r="B338" s="39">
        <f t="shared" si="30"/>
        <v>-57.310746242513012</v>
      </c>
      <c r="C338" s="37">
        <f t="shared" si="26"/>
        <v>11761.244464801834</v>
      </c>
      <c r="D338" s="38">
        <f t="shared" si="31"/>
        <v>4.9005185270007638</v>
      </c>
      <c r="E338" s="37">
        <f t="shared" si="27"/>
        <v>11766.144983328835</v>
      </c>
      <c r="F338">
        <f t="shared" si="29"/>
        <v>43</v>
      </c>
    </row>
    <row r="339" spans="2:6" x14ac:dyDescent="0.25">
      <c r="B339" s="39">
        <f t="shared" si="30"/>
        <v>-57.310746242513012</v>
      </c>
      <c r="C339" s="37">
        <f t="shared" si="26"/>
        <v>11708.834237086323</v>
      </c>
      <c r="D339" s="38">
        <f t="shared" si="31"/>
        <v>4.878680932119301</v>
      </c>
      <c r="E339" s="37">
        <f t="shared" si="27"/>
        <v>11713.712918018442</v>
      </c>
      <c r="F339">
        <f t="shared" si="29"/>
        <v>44</v>
      </c>
    </row>
    <row r="340" spans="2:6" x14ac:dyDescent="0.25">
      <c r="B340" s="39">
        <f t="shared" si="30"/>
        <v>-57.310746242513012</v>
      </c>
      <c r="C340" s="37">
        <f t="shared" si="26"/>
        <v>11656.40217177593</v>
      </c>
      <c r="D340" s="38">
        <f t="shared" si="31"/>
        <v>4.856834238239971</v>
      </c>
      <c r="E340" s="37">
        <f t="shared" si="27"/>
        <v>11661.25900601417</v>
      </c>
      <c r="F340">
        <f t="shared" si="29"/>
        <v>45</v>
      </c>
    </row>
    <row r="341" spans="2:6" x14ac:dyDescent="0.25">
      <c r="B341" s="39">
        <f t="shared" si="30"/>
        <v>-57.310746242513012</v>
      </c>
      <c r="C341" s="37">
        <f t="shared" si="26"/>
        <v>11603.948259771658</v>
      </c>
      <c r="D341" s="38">
        <f t="shared" si="31"/>
        <v>4.8349784415715247</v>
      </c>
      <c r="E341" s="37">
        <f t="shared" si="27"/>
        <v>11608.783238213229</v>
      </c>
      <c r="F341">
        <f t="shared" si="29"/>
        <v>46</v>
      </c>
    </row>
    <row r="342" spans="2:6" x14ac:dyDescent="0.25">
      <c r="B342" s="39">
        <f t="shared" si="30"/>
        <v>-57.310746242513012</v>
      </c>
      <c r="C342" s="37">
        <f t="shared" si="26"/>
        <v>11551.472491970717</v>
      </c>
      <c r="D342" s="38">
        <f t="shared" si="31"/>
        <v>4.8131135383211321</v>
      </c>
      <c r="E342" s="37">
        <f t="shared" si="27"/>
        <v>11556.285605509038</v>
      </c>
      <c r="F342">
        <f t="shared" si="29"/>
        <v>47</v>
      </c>
    </row>
    <row r="343" spans="2:6" x14ac:dyDescent="0.25">
      <c r="B343" s="39">
        <f t="shared" si="30"/>
        <v>-57.310746242513012</v>
      </c>
      <c r="C343" s="37">
        <f t="shared" si="26"/>
        <v>11498.974859266526</v>
      </c>
      <c r="D343" s="38">
        <f t="shared" si="31"/>
        <v>4.7912395246943857</v>
      </c>
      <c r="E343" s="37">
        <f t="shared" si="27"/>
        <v>11503.76609879122</v>
      </c>
      <c r="F343">
        <f t="shared" si="29"/>
        <v>48</v>
      </c>
    </row>
    <row r="344" spans="2:6" x14ac:dyDescent="0.25">
      <c r="B344" s="39">
        <f t="shared" si="30"/>
        <v>-58.356568201973246</v>
      </c>
      <c r="C344" s="37">
        <f t="shared" si="26"/>
        <v>11445.409530589248</v>
      </c>
      <c r="D344" s="38">
        <f t="shared" si="31"/>
        <v>4.76892063774552</v>
      </c>
      <c r="E344" s="37">
        <f t="shared" si="27"/>
        <v>11450.178451226993</v>
      </c>
      <c r="F344">
        <f t="shared" si="29"/>
        <v>49</v>
      </c>
    </row>
    <row r="345" spans="2:6" x14ac:dyDescent="0.25">
      <c r="B345" s="39">
        <f t="shared" si="30"/>
        <v>-58.356568201973246</v>
      </c>
      <c r="C345" s="37">
        <f t="shared" si="26"/>
        <v>11391.821883025021</v>
      </c>
      <c r="D345" s="38">
        <f t="shared" si="31"/>
        <v>4.7465924512604252</v>
      </c>
      <c r="E345" s="37">
        <f t="shared" si="27"/>
        <v>11396.568475476281</v>
      </c>
      <c r="F345">
        <f t="shared" si="29"/>
        <v>50</v>
      </c>
    </row>
    <row r="346" spans="2:6" x14ac:dyDescent="0.25">
      <c r="B346" s="39">
        <f t="shared" si="30"/>
        <v>-58.356568201973246</v>
      </c>
      <c r="C346" s="37">
        <f t="shared" si="26"/>
        <v>11338.211907274308</v>
      </c>
      <c r="D346" s="38">
        <f t="shared" si="31"/>
        <v>4.724254961364295</v>
      </c>
      <c r="E346" s="37">
        <f t="shared" si="27"/>
        <v>11342.936162235672</v>
      </c>
      <c r="F346">
        <f t="shared" si="29"/>
        <v>51</v>
      </c>
    </row>
    <row r="347" spans="2:6" x14ac:dyDescent="0.25">
      <c r="B347" s="39">
        <f t="shared" si="30"/>
        <v>-58.356568201973246</v>
      </c>
      <c r="C347" s="37">
        <f t="shared" si="26"/>
        <v>11284.579594033699</v>
      </c>
      <c r="D347" s="38">
        <f t="shared" si="31"/>
        <v>4.7019081641807086</v>
      </c>
      <c r="E347" s="37">
        <f t="shared" si="27"/>
        <v>11289.28150219788</v>
      </c>
      <c r="F347">
        <f t="shared" si="29"/>
        <v>52</v>
      </c>
    </row>
    <row r="348" spans="2:6" x14ac:dyDescent="0.25">
      <c r="B348" s="39">
        <f t="shared" si="30"/>
        <v>-58.356568201973246</v>
      </c>
      <c r="C348" s="37">
        <f t="shared" si="26"/>
        <v>11230.924933995908</v>
      </c>
      <c r="D348" s="38">
        <f t="shared" si="31"/>
        <v>4.6795520558316284</v>
      </c>
      <c r="E348" s="37">
        <f t="shared" si="27"/>
        <v>11235.60448605174</v>
      </c>
      <c r="F348">
        <f t="shared" si="29"/>
        <v>53</v>
      </c>
    </row>
    <row r="349" spans="2:6" x14ac:dyDescent="0.25">
      <c r="B349" s="39">
        <f t="shared" si="30"/>
        <v>-58.356568201973246</v>
      </c>
      <c r="C349" s="37">
        <f t="shared" si="26"/>
        <v>11177.247917849767</v>
      </c>
      <c r="D349" s="38">
        <f t="shared" si="31"/>
        <v>4.6571866324374032</v>
      </c>
      <c r="E349" s="37">
        <f t="shared" si="27"/>
        <v>11181.905104482204</v>
      </c>
      <c r="F349">
        <f t="shared" si="29"/>
        <v>54</v>
      </c>
    </row>
    <row r="350" spans="2:6" x14ac:dyDescent="0.25">
      <c r="B350" s="39">
        <f t="shared" si="30"/>
        <v>-58.356568201973246</v>
      </c>
      <c r="C350" s="37">
        <f t="shared" si="26"/>
        <v>11123.548536280232</v>
      </c>
      <c r="D350" s="38">
        <f t="shared" si="31"/>
        <v>4.6348118901167634</v>
      </c>
      <c r="E350" s="37">
        <f t="shared" si="27"/>
        <v>11128.183348170349</v>
      </c>
      <c r="F350">
        <f t="shared" si="29"/>
        <v>55</v>
      </c>
    </row>
    <row r="351" spans="2:6" x14ac:dyDescent="0.25">
      <c r="B351" s="39">
        <f t="shared" si="30"/>
        <v>-58.356568201973246</v>
      </c>
      <c r="C351" s="37">
        <f t="shared" si="26"/>
        <v>11069.826779968376</v>
      </c>
      <c r="D351" s="38">
        <f t="shared" si="31"/>
        <v>4.6124278249868231</v>
      </c>
      <c r="E351" s="37">
        <f t="shared" si="27"/>
        <v>11074.439207793363</v>
      </c>
      <c r="F351">
        <f t="shared" si="29"/>
        <v>56</v>
      </c>
    </row>
    <row r="352" spans="2:6" x14ac:dyDescent="0.25">
      <c r="B352" s="39">
        <f t="shared" si="30"/>
        <v>-58.356568201973246</v>
      </c>
      <c r="C352" s="37">
        <f t="shared" si="26"/>
        <v>11016.08263959139</v>
      </c>
      <c r="D352" s="38">
        <f t="shared" si="31"/>
        <v>4.5900344331630789</v>
      </c>
      <c r="E352" s="37">
        <f t="shared" si="27"/>
        <v>11020.672674024554</v>
      </c>
      <c r="F352">
        <f t="shared" si="29"/>
        <v>57</v>
      </c>
    </row>
    <row r="353" spans="2:6" x14ac:dyDescent="0.25">
      <c r="B353" s="39">
        <f t="shared" si="30"/>
        <v>-58.356568201973246</v>
      </c>
      <c r="C353" s="37">
        <f t="shared" si="26"/>
        <v>10962.316105822581</v>
      </c>
      <c r="D353" s="38">
        <f t="shared" si="31"/>
        <v>4.5676317107594091</v>
      </c>
      <c r="E353" s="37">
        <f t="shared" si="27"/>
        <v>10966.883737533341</v>
      </c>
      <c r="F353">
        <f t="shared" si="29"/>
        <v>58</v>
      </c>
    </row>
    <row r="354" spans="2:6" x14ac:dyDescent="0.25">
      <c r="B354" s="39">
        <f t="shared" si="30"/>
        <v>-58.356568201973246</v>
      </c>
      <c r="C354" s="37">
        <f t="shared" si="26"/>
        <v>10908.527169331368</v>
      </c>
      <c r="D354" s="38">
        <f t="shared" si="31"/>
        <v>4.5452196538880703</v>
      </c>
      <c r="E354" s="37">
        <f t="shared" si="27"/>
        <v>10913.072388985256</v>
      </c>
      <c r="F354">
        <f t="shared" si="29"/>
        <v>59</v>
      </c>
    </row>
    <row r="355" spans="2:6" x14ac:dyDescent="0.25">
      <c r="B355" s="39">
        <f t="shared" si="30"/>
        <v>-58.356568201973246</v>
      </c>
      <c r="C355" s="37">
        <f t="shared" si="26"/>
        <v>10854.715820783284</v>
      </c>
      <c r="D355" s="38">
        <f t="shared" si="31"/>
        <v>4.5227982586597015</v>
      </c>
      <c r="E355" s="37">
        <f t="shared" si="27"/>
        <v>10859.238619041944</v>
      </c>
      <c r="F355">
        <f t="shared" si="29"/>
        <v>60</v>
      </c>
    </row>
    <row r="356" spans="2:6" x14ac:dyDescent="0.25">
      <c r="B356" s="39">
        <f t="shared" si="30"/>
        <v>-59.421474602704954</v>
      </c>
      <c r="C356" s="37">
        <f t="shared" si="26"/>
        <v>10799.817144439239</v>
      </c>
      <c r="D356" s="38">
        <f t="shared" si="31"/>
        <v>4.4999238101830166</v>
      </c>
      <c r="E356" s="37">
        <f t="shared" si="27"/>
        <v>10804.317068249422</v>
      </c>
      <c r="F356">
        <f t="shared" si="29"/>
        <v>61</v>
      </c>
    </row>
    <row r="357" spans="2:6" x14ac:dyDescent="0.25">
      <c r="B357" s="39">
        <f t="shared" si="30"/>
        <v>-59.421474602704954</v>
      </c>
      <c r="C357" s="37">
        <f t="shared" si="26"/>
        <v>10744.895593646717</v>
      </c>
      <c r="D357" s="38">
        <f t="shared" si="31"/>
        <v>4.4770398306861319</v>
      </c>
      <c r="E357" s="37">
        <f t="shared" si="27"/>
        <v>10749.372633477404</v>
      </c>
      <c r="F357">
        <f t="shared" si="29"/>
        <v>62</v>
      </c>
    </row>
    <row r="358" spans="2:6" x14ac:dyDescent="0.25">
      <c r="B358" s="39">
        <f t="shared" si="30"/>
        <v>-59.421474602704954</v>
      </c>
      <c r="C358" s="37">
        <f t="shared" si="26"/>
        <v>10689.951158874699</v>
      </c>
      <c r="D358" s="38">
        <f t="shared" si="31"/>
        <v>4.4541463161977912</v>
      </c>
      <c r="E358" s="37">
        <f t="shared" si="27"/>
        <v>10694.405305190898</v>
      </c>
      <c r="F358">
        <f t="shared" si="29"/>
        <v>63</v>
      </c>
    </row>
    <row r="359" spans="2:6" x14ac:dyDescent="0.25">
      <c r="B359" s="39">
        <f t="shared" si="30"/>
        <v>-59.421474602704954</v>
      </c>
      <c r="C359" s="37">
        <f t="shared" si="26"/>
        <v>10634.983830588193</v>
      </c>
      <c r="D359" s="38">
        <f t="shared" si="31"/>
        <v>4.4312432627450802</v>
      </c>
      <c r="E359" s="37">
        <f t="shared" si="27"/>
        <v>10639.415073850938</v>
      </c>
      <c r="F359">
        <f t="shared" si="29"/>
        <v>64</v>
      </c>
    </row>
    <row r="360" spans="2:6" x14ac:dyDescent="0.25">
      <c r="B360" s="39">
        <f t="shared" si="30"/>
        <v>-59.421474602704954</v>
      </c>
      <c r="C360" s="37">
        <f t="shared" ref="C360:C423" si="32">E359+B360</f>
        <v>10579.993599248233</v>
      </c>
      <c r="D360" s="38">
        <f t="shared" si="31"/>
        <v>4.4083306663534305</v>
      </c>
      <c r="E360" s="37">
        <f t="shared" ref="E360:E423" si="33">C360+D360</f>
        <v>10584.401929914588</v>
      </c>
      <c r="F360">
        <f t="shared" si="29"/>
        <v>65</v>
      </c>
    </row>
    <row r="361" spans="2:6" x14ac:dyDescent="0.25">
      <c r="B361" s="39">
        <f t="shared" si="30"/>
        <v>-59.421474602704954</v>
      </c>
      <c r="C361" s="37">
        <f t="shared" si="32"/>
        <v>10524.980455311883</v>
      </c>
      <c r="D361" s="38">
        <f t="shared" si="31"/>
        <v>4.3854085230466184</v>
      </c>
      <c r="E361" s="37">
        <f t="shared" si="33"/>
        <v>10529.36586383493</v>
      </c>
      <c r="F361">
        <f t="shared" si="29"/>
        <v>66</v>
      </c>
    </row>
    <row r="362" spans="2:6" x14ac:dyDescent="0.25">
      <c r="B362" s="39">
        <f t="shared" si="30"/>
        <v>-59.421474602704954</v>
      </c>
      <c r="C362" s="37">
        <f t="shared" si="32"/>
        <v>10469.944389232225</v>
      </c>
      <c r="D362" s="38">
        <f t="shared" si="31"/>
        <v>4.3624768288467601</v>
      </c>
      <c r="E362" s="37">
        <f t="shared" si="33"/>
        <v>10474.306866061072</v>
      </c>
      <c r="F362">
        <f t="shared" ref="F362:F425" si="34">F361+1</f>
        <v>67</v>
      </c>
    </row>
    <row r="363" spans="2:6" x14ac:dyDescent="0.25">
      <c r="B363" s="39">
        <f t="shared" si="30"/>
        <v>-59.421474602704954</v>
      </c>
      <c r="C363" s="37">
        <f t="shared" si="32"/>
        <v>10414.885391458367</v>
      </c>
      <c r="D363" s="38">
        <f t="shared" si="31"/>
        <v>4.3395355797743198</v>
      </c>
      <c r="E363" s="37">
        <f t="shared" si="33"/>
        <v>10419.224927038142</v>
      </c>
      <c r="F363">
        <f t="shared" si="34"/>
        <v>68</v>
      </c>
    </row>
    <row r="364" spans="2:6" x14ac:dyDescent="0.25">
      <c r="B364" s="39">
        <f t="shared" si="30"/>
        <v>-59.421474602704954</v>
      </c>
      <c r="C364" s="37">
        <f t="shared" si="32"/>
        <v>10359.803452435437</v>
      </c>
      <c r="D364" s="38">
        <f t="shared" si="31"/>
        <v>4.316584771848099</v>
      </c>
      <c r="E364" s="37">
        <f t="shared" si="33"/>
        <v>10364.120037207285</v>
      </c>
      <c r="F364">
        <f t="shared" si="34"/>
        <v>69</v>
      </c>
    </row>
    <row r="365" spans="2:6" x14ac:dyDescent="0.25">
      <c r="B365" s="39">
        <f t="shared" si="30"/>
        <v>-59.421474602704954</v>
      </c>
      <c r="C365" s="37">
        <f t="shared" si="32"/>
        <v>10304.698562604581</v>
      </c>
      <c r="D365" s="38">
        <f t="shared" si="31"/>
        <v>4.2936244010852418</v>
      </c>
      <c r="E365" s="37">
        <f t="shared" si="33"/>
        <v>10308.992187005666</v>
      </c>
      <c r="F365">
        <f t="shared" si="34"/>
        <v>70</v>
      </c>
    </row>
    <row r="366" spans="2:6" x14ac:dyDescent="0.25">
      <c r="B366" s="39">
        <f t="shared" si="30"/>
        <v>-59.421474602704954</v>
      </c>
      <c r="C366" s="37">
        <f t="shared" si="32"/>
        <v>10249.570712402961</v>
      </c>
      <c r="D366" s="38">
        <f t="shared" si="31"/>
        <v>4.2706544635012342</v>
      </c>
      <c r="E366" s="37">
        <f t="shared" si="33"/>
        <v>10253.841366866463</v>
      </c>
      <c r="F366">
        <f t="shared" si="34"/>
        <v>71</v>
      </c>
    </row>
    <row r="367" spans="2:6" x14ac:dyDescent="0.25">
      <c r="B367" s="39">
        <f t="shared" si="30"/>
        <v>-59.421474602704954</v>
      </c>
      <c r="C367" s="37">
        <f t="shared" si="32"/>
        <v>10194.419892263759</v>
      </c>
      <c r="D367" s="38">
        <f t="shared" si="31"/>
        <v>4.2476749551098996</v>
      </c>
      <c r="E367" s="37">
        <f t="shared" si="33"/>
        <v>10198.667567218868</v>
      </c>
      <c r="F367">
        <f t="shared" si="34"/>
        <v>72</v>
      </c>
    </row>
    <row r="368" spans="2:6" x14ac:dyDescent="0.25">
      <c r="B368" s="39">
        <f t="shared" si="30"/>
        <v>-60.505813702741293</v>
      </c>
      <c r="C368" s="37">
        <f t="shared" si="32"/>
        <v>10138.161753516128</v>
      </c>
      <c r="D368" s="38">
        <f t="shared" si="31"/>
        <v>4.2242340639650537</v>
      </c>
      <c r="E368" s="37">
        <f t="shared" si="33"/>
        <v>10142.385987580094</v>
      </c>
      <c r="F368">
        <f t="shared" si="34"/>
        <v>73</v>
      </c>
    </row>
    <row r="369" spans="2:6" x14ac:dyDescent="0.25">
      <c r="B369" s="39">
        <f t="shared" si="30"/>
        <v>-60.505813702741293</v>
      </c>
      <c r="C369" s="37">
        <f t="shared" si="32"/>
        <v>10081.880173877353</v>
      </c>
      <c r="D369" s="38">
        <f t="shared" si="31"/>
        <v>4.2007834057822304</v>
      </c>
      <c r="E369" s="37">
        <f t="shared" si="33"/>
        <v>10086.080957283135</v>
      </c>
      <c r="F369">
        <f t="shared" si="34"/>
        <v>74</v>
      </c>
    </row>
    <row r="370" spans="2:6" x14ac:dyDescent="0.25">
      <c r="B370" s="39">
        <f t="shared" si="30"/>
        <v>-60.505813702741293</v>
      </c>
      <c r="C370" s="37">
        <f t="shared" si="32"/>
        <v>10025.575143580394</v>
      </c>
      <c r="D370" s="38">
        <f t="shared" si="31"/>
        <v>4.1773229764918307</v>
      </c>
      <c r="E370" s="37">
        <f t="shared" si="33"/>
        <v>10029.752466556885</v>
      </c>
      <c r="F370">
        <f t="shared" si="34"/>
        <v>75</v>
      </c>
    </row>
    <row r="371" spans="2:6" x14ac:dyDescent="0.25">
      <c r="B371" s="39">
        <f t="shared" si="30"/>
        <v>-60.505813702741293</v>
      </c>
      <c r="C371" s="37">
        <f t="shared" si="32"/>
        <v>9969.2466528541445</v>
      </c>
      <c r="D371" s="38">
        <f t="shared" si="31"/>
        <v>4.1538527720225602</v>
      </c>
      <c r="E371" s="37">
        <f t="shared" si="33"/>
        <v>9973.4005056261667</v>
      </c>
      <c r="F371">
        <f t="shared" si="34"/>
        <v>76</v>
      </c>
    </row>
    <row r="372" spans="2:6" x14ac:dyDescent="0.25">
      <c r="B372" s="39">
        <f t="shared" si="30"/>
        <v>-60.505813702741293</v>
      </c>
      <c r="C372" s="37">
        <f t="shared" si="32"/>
        <v>9912.8946919234259</v>
      </c>
      <c r="D372" s="38">
        <f t="shared" si="31"/>
        <v>4.1303727883014281</v>
      </c>
      <c r="E372" s="37">
        <f t="shared" si="33"/>
        <v>9917.0250647117264</v>
      </c>
      <c r="F372">
        <f t="shared" si="34"/>
        <v>77</v>
      </c>
    </row>
    <row r="373" spans="2:6" x14ac:dyDescent="0.25">
      <c r="B373" s="39">
        <f t="shared" ref="B373:B436" si="35">B361*(1+$I$5)</f>
        <v>-60.505813702741293</v>
      </c>
      <c r="C373" s="37">
        <f t="shared" si="32"/>
        <v>9856.5192510089855</v>
      </c>
      <c r="D373" s="38">
        <f t="shared" si="31"/>
        <v>4.1068830212537444</v>
      </c>
      <c r="E373" s="37">
        <f t="shared" si="33"/>
        <v>9860.626134030239</v>
      </c>
      <c r="F373">
        <f t="shared" si="34"/>
        <v>78</v>
      </c>
    </row>
    <row r="374" spans="2:6" x14ac:dyDescent="0.25">
      <c r="B374" s="39">
        <f t="shared" si="35"/>
        <v>-60.505813702741293</v>
      </c>
      <c r="C374" s="37">
        <f t="shared" si="32"/>
        <v>9800.1203203274981</v>
      </c>
      <c r="D374" s="38">
        <f t="shared" si="31"/>
        <v>4.0833834668031246</v>
      </c>
      <c r="E374" s="37">
        <f t="shared" si="33"/>
        <v>9804.203703794301</v>
      </c>
      <c r="F374">
        <f t="shared" si="34"/>
        <v>79</v>
      </c>
    </row>
    <row r="375" spans="2:6" x14ac:dyDescent="0.25">
      <c r="B375" s="39">
        <f t="shared" si="35"/>
        <v>-60.505813702741293</v>
      </c>
      <c r="C375" s="37">
        <f t="shared" si="32"/>
        <v>9743.6978900915601</v>
      </c>
      <c r="D375" s="38">
        <f t="shared" si="31"/>
        <v>4.0598741208714832</v>
      </c>
      <c r="E375" s="37">
        <f t="shared" si="33"/>
        <v>9747.7577642124324</v>
      </c>
      <c r="F375">
        <f t="shared" si="34"/>
        <v>80</v>
      </c>
    </row>
    <row r="376" spans="2:6" x14ac:dyDescent="0.25">
      <c r="B376" s="39">
        <f t="shared" si="35"/>
        <v>-60.505813702741293</v>
      </c>
      <c r="C376" s="37">
        <f t="shared" si="32"/>
        <v>9687.2519505096916</v>
      </c>
      <c r="D376" s="38">
        <f t="shared" si="31"/>
        <v>4.0363549793790385</v>
      </c>
      <c r="E376" s="37">
        <f t="shared" si="33"/>
        <v>9691.2883054890699</v>
      </c>
      <c r="F376">
        <f t="shared" si="34"/>
        <v>81</v>
      </c>
    </row>
    <row r="377" spans="2:6" x14ac:dyDescent="0.25">
      <c r="B377" s="39">
        <f t="shared" si="35"/>
        <v>-60.505813702741293</v>
      </c>
      <c r="C377" s="37">
        <f t="shared" si="32"/>
        <v>9630.782491786329</v>
      </c>
      <c r="D377" s="38">
        <f t="shared" si="31"/>
        <v>4.0128260382443033</v>
      </c>
      <c r="E377" s="37">
        <f t="shared" si="33"/>
        <v>9634.7953178245734</v>
      </c>
      <c r="F377">
        <f t="shared" si="34"/>
        <v>82</v>
      </c>
    </row>
    <row r="378" spans="2:6" x14ac:dyDescent="0.25">
      <c r="B378" s="39">
        <f t="shared" si="35"/>
        <v>-60.505813702741293</v>
      </c>
      <c r="C378" s="37">
        <f t="shared" si="32"/>
        <v>9574.2895041218326</v>
      </c>
      <c r="D378" s="38">
        <f t="shared" si="31"/>
        <v>3.989287293384097</v>
      </c>
      <c r="E378" s="37">
        <f t="shared" si="33"/>
        <v>9578.2787914152159</v>
      </c>
      <c r="F378">
        <f t="shared" si="34"/>
        <v>83</v>
      </c>
    </row>
    <row r="379" spans="2:6" x14ac:dyDescent="0.25">
      <c r="B379" s="39">
        <f t="shared" si="35"/>
        <v>-60.505813702741293</v>
      </c>
      <c r="C379" s="37">
        <f t="shared" si="32"/>
        <v>9517.772977712475</v>
      </c>
      <c r="D379" s="38">
        <f t="shared" si="31"/>
        <v>3.9657387407135314</v>
      </c>
      <c r="E379" s="37">
        <f t="shared" si="33"/>
        <v>9521.7387164531883</v>
      </c>
      <c r="F379">
        <f t="shared" si="34"/>
        <v>84</v>
      </c>
    </row>
    <row r="380" spans="2:6" x14ac:dyDescent="0.25">
      <c r="B380" s="39">
        <f t="shared" si="35"/>
        <v>-61.609940115221981</v>
      </c>
      <c r="C380" s="37">
        <f t="shared" si="32"/>
        <v>9460.128776337966</v>
      </c>
      <c r="D380" s="38">
        <f t="shared" si="31"/>
        <v>3.9417203234741525</v>
      </c>
      <c r="E380" s="37">
        <f t="shared" si="33"/>
        <v>9464.0704966614394</v>
      </c>
      <c r="F380">
        <f t="shared" si="34"/>
        <v>85</v>
      </c>
    </row>
    <row r="381" spans="2:6" x14ac:dyDescent="0.25">
      <c r="B381" s="39">
        <f t="shared" si="35"/>
        <v>-61.609940115221981</v>
      </c>
      <c r="C381" s="37">
        <f t="shared" si="32"/>
        <v>9402.460556546217</v>
      </c>
      <c r="D381" s="38">
        <f t="shared" si="31"/>
        <v>3.9176918985609235</v>
      </c>
      <c r="E381" s="37">
        <f t="shared" si="33"/>
        <v>9406.3782484447784</v>
      </c>
      <c r="F381">
        <f t="shared" si="34"/>
        <v>86</v>
      </c>
    </row>
    <row r="382" spans="2:6" x14ac:dyDescent="0.25">
      <c r="B382" s="39">
        <f t="shared" si="35"/>
        <v>-61.609940115221981</v>
      </c>
      <c r="C382" s="37">
        <f t="shared" si="32"/>
        <v>9344.768308329556</v>
      </c>
      <c r="D382" s="38">
        <f t="shared" si="31"/>
        <v>3.8936534618039818</v>
      </c>
      <c r="E382" s="37">
        <f t="shared" si="33"/>
        <v>9348.6619617913602</v>
      </c>
      <c r="F382">
        <f t="shared" si="34"/>
        <v>87</v>
      </c>
    </row>
    <row r="383" spans="2:6" x14ac:dyDescent="0.25">
      <c r="B383" s="39">
        <f t="shared" si="35"/>
        <v>-61.609940115221981</v>
      </c>
      <c r="C383" s="37">
        <f t="shared" si="32"/>
        <v>9287.0520216761379</v>
      </c>
      <c r="D383" s="38">
        <f t="shared" si="31"/>
        <v>3.8696050090317242</v>
      </c>
      <c r="E383" s="37">
        <f t="shared" si="33"/>
        <v>9290.921626685169</v>
      </c>
      <c r="F383">
        <f t="shared" si="34"/>
        <v>88</v>
      </c>
    </row>
    <row r="384" spans="2:6" x14ac:dyDescent="0.25">
      <c r="B384" s="39">
        <f t="shared" si="35"/>
        <v>-61.609940115221981</v>
      </c>
      <c r="C384" s="37">
        <f t="shared" si="32"/>
        <v>9229.3116865699467</v>
      </c>
      <c r="D384" s="38">
        <f t="shared" si="31"/>
        <v>3.8455465360708114</v>
      </c>
      <c r="E384" s="37">
        <f t="shared" si="33"/>
        <v>9233.1572331060179</v>
      </c>
      <c r="F384">
        <f t="shared" si="34"/>
        <v>89</v>
      </c>
    </row>
    <row r="385" spans="2:6" x14ac:dyDescent="0.25">
      <c r="B385" s="39">
        <f t="shared" si="35"/>
        <v>-61.609940115221981</v>
      </c>
      <c r="C385" s="37">
        <f t="shared" si="32"/>
        <v>9171.5472929907955</v>
      </c>
      <c r="D385" s="38">
        <f t="shared" si="31"/>
        <v>3.8214780387461649</v>
      </c>
      <c r="E385" s="37">
        <f t="shared" si="33"/>
        <v>9175.3687710295417</v>
      </c>
      <c r="F385">
        <f t="shared" si="34"/>
        <v>90</v>
      </c>
    </row>
    <row r="386" spans="2:6" x14ac:dyDescent="0.25">
      <c r="B386" s="39">
        <f t="shared" si="35"/>
        <v>-61.609940115221981</v>
      </c>
      <c r="C386" s="37">
        <f t="shared" si="32"/>
        <v>9113.7588309143193</v>
      </c>
      <c r="D386" s="38">
        <f t="shared" si="31"/>
        <v>3.7973995128809666</v>
      </c>
      <c r="E386" s="37">
        <f t="shared" si="33"/>
        <v>9117.5562304272007</v>
      </c>
      <c r="F386">
        <f t="shared" si="34"/>
        <v>91</v>
      </c>
    </row>
    <row r="387" spans="2:6" x14ac:dyDescent="0.25">
      <c r="B387" s="39">
        <f t="shared" si="35"/>
        <v>-61.609940115221981</v>
      </c>
      <c r="C387" s="37">
        <f t="shared" si="32"/>
        <v>9055.9462903119784</v>
      </c>
      <c r="D387" s="38">
        <f t="shared" si="31"/>
        <v>3.7733109542966576</v>
      </c>
      <c r="E387" s="37">
        <f t="shared" si="33"/>
        <v>9059.7196012662753</v>
      </c>
      <c r="F387">
        <f t="shared" si="34"/>
        <v>92</v>
      </c>
    </row>
    <row r="388" spans="2:6" x14ac:dyDescent="0.25">
      <c r="B388" s="39">
        <f t="shared" si="35"/>
        <v>-61.609940115221981</v>
      </c>
      <c r="C388" s="37">
        <f t="shared" si="32"/>
        <v>8998.1096611510529</v>
      </c>
      <c r="D388" s="38">
        <f t="shared" si="31"/>
        <v>3.7492123588129389</v>
      </c>
      <c r="E388" s="37">
        <f t="shared" si="33"/>
        <v>9001.8588735098656</v>
      </c>
      <c r="F388">
        <f t="shared" si="34"/>
        <v>93</v>
      </c>
    </row>
    <row r="389" spans="2:6" x14ac:dyDescent="0.25">
      <c r="B389" s="39">
        <f t="shared" si="35"/>
        <v>-61.609940115221981</v>
      </c>
      <c r="C389" s="37">
        <f t="shared" si="32"/>
        <v>8940.2489333946432</v>
      </c>
      <c r="D389" s="38">
        <f t="shared" si="31"/>
        <v>3.7251037222477681</v>
      </c>
      <c r="E389" s="37">
        <f t="shared" si="33"/>
        <v>8943.9740371168919</v>
      </c>
      <c r="F389">
        <f t="shared" si="34"/>
        <v>94</v>
      </c>
    </row>
    <row r="390" spans="2:6" x14ac:dyDescent="0.25">
      <c r="B390" s="39">
        <f t="shared" si="35"/>
        <v>-61.609940115221981</v>
      </c>
      <c r="C390" s="37">
        <f t="shared" si="32"/>
        <v>8882.3640970016695</v>
      </c>
      <c r="D390" s="38">
        <f t="shared" si="31"/>
        <v>3.7009850404173625</v>
      </c>
      <c r="E390" s="37">
        <f t="shared" si="33"/>
        <v>8886.0650820420869</v>
      </c>
      <c r="F390">
        <f t="shared" si="34"/>
        <v>95</v>
      </c>
    </row>
    <row r="391" spans="2:6" x14ac:dyDescent="0.25">
      <c r="B391" s="39">
        <f t="shared" si="35"/>
        <v>-61.609940115221981</v>
      </c>
      <c r="C391" s="37">
        <f t="shared" si="32"/>
        <v>8824.4551419268646</v>
      </c>
      <c r="D391" s="38">
        <f t="shared" si="31"/>
        <v>3.6768563091361934</v>
      </c>
      <c r="E391" s="37">
        <f t="shared" si="33"/>
        <v>8828.1319982360001</v>
      </c>
      <c r="F391">
        <f t="shared" si="34"/>
        <v>96</v>
      </c>
    </row>
    <row r="392" spans="2:6" x14ac:dyDescent="0.25">
      <c r="B392" s="39">
        <f t="shared" si="35"/>
        <v>-62.734214924362973</v>
      </c>
      <c r="C392" s="37">
        <f t="shared" si="32"/>
        <v>8765.3977833116369</v>
      </c>
      <c r="D392" s="38">
        <f t="shared" si="31"/>
        <v>3.652249076379849</v>
      </c>
      <c r="E392" s="37">
        <f t="shared" si="33"/>
        <v>8769.0500323880169</v>
      </c>
      <c r="F392">
        <f t="shared" si="34"/>
        <v>97</v>
      </c>
    </row>
    <row r="393" spans="2:6" x14ac:dyDescent="0.25">
      <c r="B393" s="39">
        <f t="shared" si="35"/>
        <v>-62.734214924362973</v>
      </c>
      <c r="C393" s="37">
        <f t="shared" si="32"/>
        <v>8706.3158174636537</v>
      </c>
      <c r="D393" s="38">
        <f t="shared" ref="D393:D456" si="36">C393*$E$5/12</f>
        <v>3.6276315906098557</v>
      </c>
      <c r="E393" s="37">
        <f t="shared" si="33"/>
        <v>8709.9434490542644</v>
      </c>
      <c r="F393">
        <f t="shared" si="34"/>
        <v>98</v>
      </c>
    </row>
    <row r="394" spans="2:6" x14ac:dyDescent="0.25">
      <c r="B394" s="39">
        <f t="shared" si="35"/>
        <v>-62.734214924362973</v>
      </c>
      <c r="C394" s="37">
        <f t="shared" si="32"/>
        <v>8647.2092341299012</v>
      </c>
      <c r="D394" s="38">
        <f t="shared" si="36"/>
        <v>3.6030038475541257</v>
      </c>
      <c r="E394" s="37">
        <f t="shared" si="33"/>
        <v>8650.8122379774559</v>
      </c>
      <c r="F394">
        <f t="shared" si="34"/>
        <v>99</v>
      </c>
    </row>
    <row r="395" spans="2:6" x14ac:dyDescent="0.25">
      <c r="B395" s="39">
        <f t="shared" si="35"/>
        <v>-62.734214924362973</v>
      </c>
      <c r="C395" s="37">
        <f t="shared" si="32"/>
        <v>8588.0780230530927</v>
      </c>
      <c r="D395" s="38">
        <f t="shared" si="36"/>
        <v>3.5783658429387888</v>
      </c>
      <c r="E395" s="37">
        <f t="shared" si="33"/>
        <v>8591.6563888960318</v>
      </c>
      <c r="F395">
        <f t="shared" si="34"/>
        <v>100</v>
      </c>
    </row>
    <row r="396" spans="2:6" x14ac:dyDescent="0.25">
      <c r="B396" s="39">
        <f t="shared" si="35"/>
        <v>-62.734214924362973</v>
      </c>
      <c r="C396" s="37">
        <f t="shared" si="32"/>
        <v>8528.9221739716686</v>
      </c>
      <c r="D396" s="38">
        <f t="shared" si="36"/>
        <v>3.5537175724881958</v>
      </c>
      <c r="E396" s="37">
        <f t="shared" si="33"/>
        <v>8532.4758915441562</v>
      </c>
      <c r="F396">
        <f t="shared" si="34"/>
        <v>101</v>
      </c>
    </row>
    <row r="397" spans="2:6" x14ac:dyDescent="0.25">
      <c r="B397" s="39">
        <f t="shared" si="35"/>
        <v>-62.734214924362973</v>
      </c>
      <c r="C397" s="37">
        <f t="shared" si="32"/>
        <v>8469.741676619793</v>
      </c>
      <c r="D397" s="38">
        <f t="shared" si="36"/>
        <v>3.529059031924914</v>
      </c>
      <c r="E397" s="37">
        <f t="shared" si="33"/>
        <v>8473.2707356517185</v>
      </c>
      <c r="F397">
        <f t="shared" si="34"/>
        <v>102</v>
      </c>
    </row>
    <row r="398" spans="2:6" x14ac:dyDescent="0.25">
      <c r="B398" s="39">
        <f t="shared" si="35"/>
        <v>-62.734214924362973</v>
      </c>
      <c r="C398" s="37">
        <f t="shared" si="32"/>
        <v>8410.5365207273553</v>
      </c>
      <c r="D398" s="38">
        <f t="shared" si="36"/>
        <v>3.5043902169697314</v>
      </c>
      <c r="E398" s="37">
        <f t="shared" si="33"/>
        <v>8414.0409109443244</v>
      </c>
      <c r="F398">
        <f t="shared" si="34"/>
        <v>103</v>
      </c>
    </row>
    <row r="399" spans="2:6" x14ac:dyDescent="0.25">
      <c r="B399" s="39">
        <f t="shared" si="35"/>
        <v>-62.734214924362973</v>
      </c>
      <c r="C399" s="37">
        <f t="shared" si="32"/>
        <v>8351.3066960199612</v>
      </c>
      <c r="D399" s="38">
        <f t="shared" si="36"/>
        <v>3.4797111233416502</v>
      </c>
      <c r="E399" s="37">
        <f t="shared" si="33"/>
        <v>8354.7864071433032</v>
      </c>
      <c r="F399">
        <f t="shared" si="34"/>
        <v>104</v>
      </c>
    </row>
    <row r="400" spans="2:6" x14ac:dyDescent="0.25">
      <c r="B400" s="39">
        <f t="shared" si="35"/>
        <v>-62.734214924362973</v>
      </c>
      <c r="C400" s="37">
        <f t="shared" si="32"/>
        <v>8292.05219221894</v>
      </c>
      <c r="D400" s="38">
        <f t="shared" si="36"/>
        <v>3.4550217467578919</v>
      </c>
      <c r="E400" s="37">
        <f t="shared" si="33"/>
        <v>8295.5072139656986</v>
      </c>
      <c r="F400">
        <f t="shared" si="34"/>
        <v>105</v>
      </c>
    </row>
    <row r="401" spans="2:6" x14ac:dyDescent="0.25">
      <c r="B401" s="39">
        <f t="shared" si="35"/>
        <v>-62.734214924362973</v>
      </c>
      <c r="C401" s="37">
        <f t="shared" si="32"/>
        <v>8232.7729990413354</v>
      </c>
      <c r="D401" s="38">
        <f t="shared" si="36"/>
        <v>3.4303220829338898</v>
      </c>
      <c r="E401" s="37">
        <f t="shared" si="33"/>
        <v>8236.2033211242688</v>
      </c>
      <c r="F401">
        <f t="shared" si="34"/>
        <v>106</v>
      </c>
    </row>
    <row r="402" spans="2:6" x14ac:dyDescent="0.25">
      <c r="B402" s="39">
        <f t="shared" si="35"/>
        <v>-62.734214924362973</v>
      </c>
      <c r="C402" s="37">
        <f t="shared" si="32"/>
        <v>8173.4691061999056</v>
      </c>
      <c r="D402" s="38">
        <f t="shared" si="36"/>
        <v>3.4056121275832942</v>
      </c>
      <c r="E402" s="37">
        <f t="shared" si="33"/>
        <v>8176.8747183274891</v>
      </c>
      <c r="F402">
        <f t="shared" si="34"/>
        <v>107</v>
      </c>
    </row>
    <row r="403" spans="2:6" x14ac:dyDescent="0.25">
      <c r="B403" s="39">
        <f t="shared" si="35"/>
        <v>-62.734214924362973</v>
      </c>
      <c r="C403" s="37">
        <f t="shared" si="32"/>
        <v>8114.1405034031259</v>
      </c>
      <c r="D403" s="38">
        <f t="shared" si="36"/>
        <v>3.3808918764179694</v>
      </c>
      <c r="E403" s="37">
        <f t="shared" si="33"/>
        <v>8117.5213952795439</v>
      </c>
      <c r="F403">
        <f t="shared" si="34"/>
        <v>108</v>
      </c>
    </row>
    <row r="404" spans="2:6" x14ac:dyDescent="0.25">
      <c r="B404" s="39">
        <f t="shared" si="35"/>
        <v>-63.879005803542427</v>
      </c>
      <c r="C404" s="37">
        <f t="shared" si="32"/>
        <v>8053.6423894760019</v>
      </c>
      <c r="D404" s="38">
        <f t="shared" si="36"/>
        <v>3.355684328948334</v>
      </c>
      <c r="E404" s="37">
        <f t="shared" si="33"/>
        <v>8056.9980738049499</v>
      </c>
      <c r="F404">
        <f t="shared" si="34"/>
        <v>109</v>
      </c>
    </row>
    <row r="405" spans="2:6" x14ac:dyDescent="0.25">
      <c r="B405" s="39">
        <f t="shared" si="35"/>
        <v>-63.879005803542427</v>
      </c>
      <c r="C405" s="37">
        <f t="shared" si="32"/>
        <v>7993.1190680014079</v>
      </c>
      <c r="D405" s="38">
        <f t="shared" si="36"/>
        <v>3.3304662783339203</v>
      </c>
      <c r="E405" s="37">
        <f t="shared" si="33"/>
        <v>7996.4495342797418</v>
      </c>
      <c r="F405">
        <f t="shared" si="34"/>
        <v>110</v>
      </c>
    </row>
    <row r="406" spans="2:6" x14ac:dyDescent="0.25">
      <c r="B406" s="39">
        <f t="shared" si="35"/>
        <v>-63.879005803542427</v>
      </c>
      <c r="C406" s="37">
        <f t="shared" si="32"/>
        <v>7932.5705284761998</v>
      </c>
      <c r="D406" s="38">
        <f t="shared" si="36"/>
        <v>3.3052377201984164</v>
      </c>
      <c r="E406" s="37">
        <f t="shared" si="33"/>
        <v>7935.8757661963982</v>
      </c>
      <c r="F406">
        <f t="shared" si="34"/>
        <v>111</v>
      </c>
    </row>
    <row r="407" spans="2:6" x14ac:dyDescent="0.25">
      <c r="B407" s="39">
        <f t="shared" si="35"/>
        <v>-63.879005803542427</v>
      </c>
      <c r="C407" s="37">
        <f t="shared" si="32"/>
        <v>7871.9967603928562</v>
      </c>
      <c r="D407" s="38">
        <f t="shared" si="36"/>
        <v>3.2799986501636904</v>
      </c>
      <c r="E407" s="37">
        <f t="shared" si="33"/>
        <v>7875.2767590430203</v>
      </c>
      <c r="F407">
        <f t="shared" si="34"/>
        <v>112</v>
      </c>
    </row>
    <row r="408" spans="2:6" x14ac:dyDescent="0.25">
      <c r="B408" s="39">
        <f t="shared" si="35"/>
        <v>-63.879005803542427</v>
      </c>
      <c r="C408" s="37">
        <f t="shared" si="32"/>
        <v>7811.3977532394783</v>
      </c>
      <c r="D408" s="38">
        <f t="shared" si="36"/>
        <v>3.2547490638497827</v>
      </c>
      <c r="E408" s="37">
        <f t="shared" si="33"/>
        <v>7814.6525023033282</v>
      </c>
      <c r="F408">
        <f t="shared" si="34"/>
        <v>113</v>
      </c>
    </row>
    <row r="409" spans="2:6" x14ac:dyDescent="0.25">
      <c r="B409" s="39">
        <f t="shared" si="35"/>
        <v>-63.879005803542427</v>
      </c>
      <c r="C409" s="37">
        <f t="shared" si="32"/>
        <v>7750.7734964997862</v>
      </c>
      <c r="D409" s="38">
        <f t="shared" si="36"/>
        <v>3.2294889568749112</v>
      </c>
      <c r="E409" s="37">
        <f t="shared" si="33"/>
        <v>7754.002985456661</v>
      </c>
      <c r="F409">
        <f t="shared" si="34"/>
        <v>114</v>
      </c>
    </row>
    <row r="410" spans="2:6" x14ac:dyDescent="0.25">
      <c r="B410" s="39">
        <f t="shared" si="35"/>
        <v>-63.879005803542427</v>
      </c>
      <c r="C410" s="37">
        <f t="shared" si="32"/>
        <v>7690.123979653119</v>
      </c>
      <c r="D410" s="38">
        <f t="shared" si="36"/>
        <v>3.2042183248554661</v>
      </c>
      <c r="E410" s="37">
        <f t="shared" si="33"/>
        <v>7693.3281979779749</v>
      </c>
      <c r="F410">
        <f t="shared" si="34"/>
        <v>115</v>
      </c>
    </row>
    <row r="411" spans="2:6" x14ac:dyDescent="0.25">
      <c r="B411" s="39">
        <f t="shared" si="35"/>
        <v>-63.879005803542427</v>
      </c>
      <c r="C411" s="37">
        <f t="shared" si="32"/>
        <v>7629.4491921744329</v>
      </c>
      <c r="D411" s="38">
        <f t="shared" si="36"/>
        <v>3.1789371634060135</v>
      </c>
      <c r="E411" s="37">
        <f t="shared" si="33"/>
        <v>7632.6281293378388</v>
      </c>
      <c r="F411">
        <f t="shared" si="34"/>
        <v>116</v>
      </c>
    </row>
    <row r="412" spans="2:6" x14ac:dyDescent="0.25">
      <c r="B412" s="39">
        <f t="shared" si="35"/>
        <v>-63.879005803542427</v>
      </c>
      <c r="C412" s="37">
        <f t="shared" si="32"/>
        <v>7568.7491235342968</v>
      </c>
      <c r="D412" s="38">
        <f t="shared" si="36"/>
        <v>3.1536454681392905</v>
      </c>
      <c r="E412" s="37">
        <f t="shared" si="33"/>
        <v>7571.9027690024359</v>
      </c>
      <c r="F412">
        <f t="shared" si="34"/>
        <v>117</v>
      </c>
    </row>
    <row r="413" spans="2:6" x14ac:dyDescent="0.25">
      <c r="B413" s="39">
        <f t="shared" si="35"/>
        <v>-63.879005803542427</v>
      </c>
      <c r="C413" s="37">
        <f t="shared" si="32"/>
        <v>7508.0237631988939</v>
      </c>
      <c r="D413" s="38">
        <f t="shared" si="36"/>
        <v>3.1283432346662057</v>
      </c>
      <c r="E413" s="37">
        <f t="shared" si="33"/>
        <v>7511.1521064335602</v>
      </c>
      <c r="F413">
        <f t="shared" si="34"/>
        <v>118</v>
      </c>
    </row>
    <row r="414" spans="2:6" x14ac:dyDescent="0.25">
      <c r="B414" s="39">
        <f t="shared" si="35"/>
        <v>-63.879005803542427</v>
      </c>
      <c r="C414" s="37">
        <f t="shared" si="32"/>
        <v>7447.2731006300182</v>
      </c>
      <c r="D414" s="38">
        <f t="shared" si="36"/>
        <v>3.1030304585958408</v>
      </c>
      <c r="E414" s="37">
        <f t="shared" si="33"/>
        <v>7450.3761310886139</v>
      </c>
      <c r="F414">
        <f t="shared" si="34"/>
        <v>119</v>
      </c>
    </row>
    <row r="415" spans="2:6" x14ac:dyDescent="0.25">
      <c r="B415" s="39">
        <f t="shared" si="35"/>
        <v>-63.879005803542427</v>
      </c>
      <c r="C415" s="37">
        <f t="shared" si="32"/>
        <v>7386.4971252850719</v>
      </c>
      <c r="D415" s="38">
        <f t="shared" si="36"/>
        <v>3.0777071355354466</v>
      </c>
      <c r="E415" s="37">
        <f t="shared" si="33"/>
        <v>7389.574832420607</v>
      </c>
      <c r="F415">
        <f t="shared" si="34"/>
        <v>120</v>
      </c>
    </row>
    <row r="416" spans="2:6" x14ac:dyDescent="0.25">
      <c r="B416" s="39">
        <f t="shared" si="35"/>
        <v>-65.04468713554148</v>
      </c>
      <c r="C416" s="37">
        <f t="shared" si="32"/>
        <v>7324.5301452850654</v>
      </c>
      <c r="D416" s="38">
        <f t="shared" si="36"/>
        <v>3.0518875605354441</v>
      </c>
      <c r="E416" s="37">
        <f t="shared" si="33"/>
        <v>7327.5820328456011</v>
      </c>
      <c r="F416">
        <f t="shared" si="34"/>
        <v>121</v>
      </c>
    </row>
    <row r="417" spans="2:6" x14ac:dyDescent="0.25">
      <c r="B417" s="39">
        <f t="shared" si="35"/>
        <v>-65.04468713554148</v>
      </c>
      <c r="C417" s="37">
        <f t="shared" si="32"/>
        <v>7262.5373457100595</v>
      </c>
      <c r="D417" s="38">
        <f t="shared" si="36"/>
        <v>3.0260572273791913</v>
      </c>
      <c r="E417" s="37">
        <f t="shared" si="33"/>
        <v>7265.5634029374387</v>
      </c>
      <c r="F417">
        <f t="shared" si="34"/>
        <v>122</v>
      </c>
    </row>
    <row r="418" spans="2:6" x14ac:dyDescent="0.25">
      <c r="B418" s="39">
        <f t="shared" si="35"/>
        <v>-65.04468713554148</v>
      </c>
      <c r="C418" s="37">
        <f t="shared" si="32"/>
        <v>7200.5187158018971</v>
      </c>
      <c r="D418" s="38">
        <f t="shared" si="36"/>
        <v>3.0002161315841236</v>
      </c>
      <c r="E418" s="37">
        <f t="shared" si="33"/>
        <v>7203.5189319334813</v>
      </c>
      <c r="F418">
        <f t="shared" si="34"/>
        <v>123</v>
      </c>
    </row>
    <row r="419" spans="2:6" x14ac:dyDescent="0.25">
      <c r="B419" s="39">
        <f t="shared" si="35"/>
        <v>-65.04468713554148</v>
      </c>
      <c r="C419" s="37">
        <f t="shared" si="32"/>
        <v>7138.4742447979397</v>
      </c>
      <c r="D419" s="38">
        <f t="shared" si="36"/>
        <v>2.9743642686658087</v>
      </c>
      <c r="E419" s="37">
        <f t="shared" si="33"/>
        <v>7141.448609066606</v>
      </c>
      <c r="F419">
        <f t="shared" si="34"/>
        <v>124</v>
      </c>
    </row>
    <row r="420" spans="2:6" x14ac:dyDescent="0.25">
      <c r="B420" s="39">
        <f t="shared" si="35"/>
        <v>-65.04468713554148</v>
      </c>
      <c r="C420" s="37">
        <f t="shared" si="32"/>
        <v>7076.4039219310644</v>
      </c>
      <c r="D420" s="38">
        <f t="shared" si="36"/>
        <v>2.9485016341379437</v>
      </c>
      <c r="E420" s="37">
        <f t="shared" si="33"/>
        <v>7079.3524235652021</v>
      </c>
      <c r="F420">
        <f t="shared" si="34"/>
        <v>125</v>
      </c>
    </row>
    <row r="421" spans="2:6" x14ac:dyDescent="0.25">
      <c r="B421" s="39">
        <f t="shared" si="35"/>
        <v>-65.04468713554148</v>
      </c>
      <c r="C421" s="37">
        <f t="shared" si="32"/>
        <v>7014.3077364296605</v>
      </c>
      <c r="D421" s="38">
        <f t="shared" si="36"/>
        <v>2.9226282235123584</v>
      </c>
      <c r="E421" s="37">
        <f t="shared" si="33"/>
        <v>7017.2303646531727</v>
      </c>
      <c r="F421">
        <f t="shared" si="34"/>
        <v>126</v>
      </c>
    </row>
    <row r="422" spans="2:6" x14ac:dyDescent="0.25">
      <c r="B422" s="39">
        <f t="shared" si="35"/>
        <v>-65.04468713554148</v>
      </c>
      <c r="C422" s="37">
        <f t="shared" si="32"/>
        <v>6952.1856775176311</v>
      </c>
      <c r="D422" s="38">
        <f t="shared" si="36"/>
        <v>2.8967440322990132</v>
      </c>
      <c r="E422" s="37">
        <f t="shared" si="33"/>
        <v>6955.0824215499306</v>
      </c>
      <c r="F422">
        <f t="shared" si="34"/>
        <v>127</v>
      </c>
    </row>
    <row r="423" spans="2:6" x14ac:dyDescent="0.25">
      <c r="B423" s="39">
        <f t="shared" si="35"/>
        <v>-65.04468713554148</v>
      </c>
      <c r="C423" s="37">
        <f t="shared" si="32"/>
        <v>6890.037734414389</v>
      </c>
      <c r="D423" s="38">
        <f t="shared" si="36"/>
        <v>2.8708490560059956</v>
      </c>
      <c r="E423" s="37">
        <f t="shared" si="33"/>
        <v>6892.9085834703947</v>
      </c>
      <c r="F423">
        <f t="shared" si="34"/>
        <v>128</v>
      </c>
    </row>
    <row r="424" spans="2:6" x14ac:dyDescent="0.25">
      <c r="B424" s="39">
        <f t="shared" si="35"/>
        <v>-65.04468713554148</v>
      </c>
      <c r="C424" s="37">
        <f t="shared" ref="C424:C487" si="37">E423+B424</f>
        <v>6827.8638963348531</v>
      </c>
      <c r="D424" s="38">
        <f t="shared" si="36"/>
        <v>2.844943290139522</v>
      </c>
      <c r="E424" s="37">
        <f t="shared" ref="E424:E487" si="38">C424+D424</f>
        <v>6830.7088396249928</v>
      </c>
      <c r="F424">
        <f t="shared" si="34"/>
        <v>129</v>
      </c>
    </row>
    <row r="425" spans="2:6" x14ac:dyDescent="0.25">
      <c r="B425" s="39">
        <f t="shared" si="35"/>
        <v>-65.04468713554148</v>
      </c>
      <c r="C425" s="37">
        <f t="shared" si="37"/>
        <v>6765.6641524894512</v>
      </c>
      <c r="D425" s="38">
        <f t="shared" si="36"/>
        <v>2.8190267302039378</v>
      </c>
      <c r="E425" s="37">
        <f t="shared" si="38"/>
        <v>6768.4831792196555</v>
      </c>
      <c r="F425">
        <f t="shared" si="34"/>
        <v>130</v>
      </c>
    </row>
    <row r="426" spans="2:6" x14ac:dyDescent="0.25">
      <c r="B426" s="39">
        <f t="shared" si="35"/>
        <v>-65.04468713554148</v>
      </c>
      <c r="C426" s="37">
        <f t="shared" si="37"/>
        <v>6703.4384920841139</v>
      </c>
      <c r="D426" s="38">
        <f t="shared" si="36"/>
        <v>2.7930993717017141</v>
      </c>
      <c r="E426" s="37">
        <f t="shared" si="38"/>
        <v>6706.2315914558158</v>
      </c>
      <c r="F426">
        <f t="shared" ref="F426:F489" si="39">F425+1</f>
        <v>131</v>
      </c>
    </row>
    <row r="427" spans="2:6" x14ac:dyDescent="0.25">
      <c r="B427" s="39">
        <f t="shared" si="35"/>
        <v>-65.04468713554148</v>
      </c>
      <c r="C427" s="37">
        <f t="shared" si="37"/>
        <v>6641.1869043202742</v>
      </c>
      <c r="D427" s="38">
        <f t="shared" si="36"/>
        <v>2.7671612101334477</v>
      </c>
      <c r="E427" s="37">
        <f t="shared" si="38"/>
        <v>6643.9540655304072</v>
      </c>
      <c r="F427">
        <f t="shared" si="39"/>
        <v>132</v>
      </c>
    </row>
    <row r="428" spans="2:6" x14ac:dyDescent="0.25">
      <c r="B428" s="39">
        <f t="shared" si="35"/>
        <v>-66.231640134979287</v>
      </c>
      <c r="C428" s="37">
        <f t="shared" si="37"/>
        <v>6577.7224253954282</v>
      </c>
      <c r="D428" s="38">
        <f t="shared" si="36"/>
        <v>2.7407176772480955</v>
      </c>
      <c r="E428" s="37">
        <f t="shared" si="38"/>
        <v>6580.4631430726768</v>
      </c>
      <c r="F428">
        <f t="shared" si="39"/>
        <v>133</v>
      </c>
    </row>
    <row r="429" spans="2:6" x14ac:dyDescent="0.25">
      <c r="B429" s="39">
        <f t="shared" si="35"/>
        <v>-66.231640134979287</v>
      </c>
      <c r="C429" s="37">
        <f t="shared" si="37"/>
        <v>6514.2315029376978</v>
      </c>
      <c r="D429" s="38">
        <f t="shared" si="36"/>
        <v>2.7142631262240404</v>
      </c>
      <c r="E429" s="37">
        <f t="shared" si="38"/>
        <v>6516.9457660639218</v>
      </c>
      <c r="F429">
        <f t="shared" si="39"/>
        <v>134</v>
      </c>
    </row>
    <row r="430" spans="2:6" x14ac:dyDescent="0.25">
      <c r="B430" s="39">
        <f t="shared" si="35"/>
        <v>-66.231640134979287</v>
      </c>
      <c r="C430" s="37">
        <f t="shared" si="37"/>
        <v>6450.7141259289428</v>
      </c>
      <c r="D430" s="38">
        <f t="shared" si="36"/>
        <v>2.6877975524703928</v>
      </c>
      <c r="E430" s="37">
        <f t="shared" si="38"/>
        <v>6453.4019234814132</v>
      </c>
      <c r="F430">
        <f t="shared" si="39"/>
        <v>135</v>
      </c>
    </row>
    <row r="431" spans="2:6" x14ac:dyDescent="0.25">
      <c r="B431" s="39">
        <f t="shared" si="35"/>
        <v>-66.231640134979287</v>
      </c>
      <c r="C431" s="37">
        <f t="shared" si="37"/>
        <v>6387.1702833464342</v>
      </c>
      <c r="D431" s="38">
        <f t="shared" si="36"/>
        <v>2.6613209513943477</v>
      </c>
      <c r="E431" s="37">
        <f t="shared" si="38"/>
        <v>6389.8316042978286</v>
      </c>
      <c r="F431">
        <f t="shared" si="39"/>
        <v>136</v>
      </c>
    </row>
    <row r="432" spans="2:6" x14ac:dyDescent="0.25">
      <c r="B432" s="39">
        <f t="shared" si="35"/>
        <v>-66.231640134979287</v>
      </c>
      <c r="C432" s="37">
        <f t="shared" si="37"/>
        <v>6323.5999641628496</v>
      </c>
      <c r="D432" s="38">
        <f t="shared" si="36"/>
        <v>2.6348333184011872</v>
      </c>
      <c r="E432" s="37">
        <f t="shared" si="38"/>
        <v>6326.234797481251</v>
      </c>
      <c r="F432">
        <f t="shared" si="39"/>
        <v>137</v>
      </c>
    </row>
    <row r="433" spans="2:6" x14ac:dyDescent="0.25">
      <c r="B433" s="39">
        <f t="shared" si="35"/>
        <v>-66.231640134979287</v>
      </c>
      <c r="C433" s="37">
        <f t="shared" si="37"/>
        <v>6260.003157346272</v>
      </c>
      <c r="D433" s="38">
        <f t="shared" si="36"/>
        <v>2.6083346488942802</v>
      </c>
      <c r="E433" s="37">
        <f t="shared" si="38"/>
        <v>6262.611491995166</v>
      </c>
      <c r="F433">
        <f t="shared" si="39"/>
        <v>138</v>
      </c>
    </row>
    <row r="434" spans="2:6" x14ac:dyDescent="0.25">
      <c r="B434" s="39">
        <f t="shared" si="35"/>
        <v>-66.231640134979287</v>
      </c>
      <c r="C434" s="37">
        <f t="shared" si="37"/>
        <v>6196.379851860187</v>
      </c>
      <c r="D434" s="38">
        <f t="shared" si="36"/>
        <v>2.5818249382750778</v>
      </c>
      <c r="E434" s="37">
        <f t="shared" si="38"/>
        <v>6198.9616767984626</v>
      </c>
      <c r="F434">
        <f t="shared" si="39"/>
        <v>139</v>
      </c>
    </row>
    <row r="435" spans="2:6" x14ac:dyDescent="0.25">
      <c r="B435" s="39">
        <f t="shared" si="35"/>
        <v>-66.231640134979287</v>
      </c>
      <c r="C435" s="37">
        <f t="shared" si="37"/>
        <v>6132.7300366634836</v>
      </c>
      <c r="D435" s="38">
        <f t="shared" si="36"/>
        <v>2.5553041819431184</v>
      </c>
      <c r="E435" s="37">
        <f t="shared" si="38"/>
        <v>6135.2853408454266</v>
      </c>
      <c r="F435">
        <f t="shared" si="39"/>
        <v>140</v>
      </c>
    </row>
    <row r="436" spans="2:6" x14ac:dyDescent="0.25">
      <c r="B436" s="39">
        <f t="shared" si="35"/>
        <v>-66.231640134979287</v>
      </c>
      <c r="C436" s="37">
        <f t="shared" si="37"/>
        <v>6069.0537007104476</v>
      </c>
      <c r="D436" s="38">
        <f t="shared" si="36"/>
        <v>2.5287723752960196</v>
      </c>
      <c r="E436" s="37">
        <f t="shared" si="38"/>
        <v>6071.5824730857439</v>
      </c>
      <c r="F436">
        <f t="shared" si="39"/>
        <v>141</v>
      </c>
    </row>
    <row r="437" spans="2:6" x14ac:dyDescent="0.25">
      <c r="B437" s="39">
        <f t="shared" ref="B437:B500" si="40">B425*(1+$I$5)</f>
        <v>-66.231640134979287</v>
      </c>
      <c r="C437" s="37">
        <f t="shared" si="37"/>
        <v>6005.3508329507649</v>
      </c>
      <c r="D437" s="38">
        <f t="shared" si="36"/>
        <v>2.5022295137294854</v>
      </c>
      <c r="E437" s="37">
        <f t="shared" si="38"/>
        <v>6007.8530624644945</v>
      </c>
      <c r="F437">
        <f t="shared" si="39"/>
        <v>142</v>
      </c>
    </row>
    <row r="438" spans="2:6" x14ac:dyDescent="0.25">
      <c r="B438" s="39">
        <f t="shared" si="40"/>
        <v>-66.231640134979287</v>
      </c>
      <c r="C438" s="37">
        <f t="shared" si="37"/>
        <v>5941.6214223295156</v>
      </c>
      <c r="D438" s="38">
        <f t="shared" si="36"/>
        <v>2.4756755926372982</v>
      </c>
      <c r="E438" s="37">
        <f t="shared" si="38"/>
        <v>5944.0970979221529</v>
      </c>
      <c r="F438">
        <f t="shared" si="39"/>
        <v>143</v>
      </c>
    </row>
    <row r="439" spans="2:6" x14ac:dyDescent="0.25">
      <c r="B439" s="39">
        <f t="shared" si="40"/>
        <v>-66.231640134979287</v>
      </c>
      <c r="C439" s="37">
        <f t="shared" si="37"/>
        <v>5877.8654577871739</v>
      </c>
      <c r="D439" s="38">
        <f t="shared" si="36"/>
        <v>2.4491106074113227</v>
      </c>
      <c r="E439" s="37">
        <f t="shared" si="38"/>
        <v>5880.314568394585</v>
      </c>
      <c r="F439">
        <f t="shared" si="39"/>
        <v>144</v>
      </c>
    </row>
    <row r="440" spans="2:6" x14ac:dyDescent="0.25">
      <c r="B440" s="39">
        <f t="shared" si="40"/>
        <v>-67.440252972982222</v>
      </c>
      <c r="C440" s="37">
        <f t="shared" si="37"/>
        <v>5812.8743154216027</v>
      </c>
      <c r="D440" s="38">
        <f t="shared" si="36"/>
        <v>2.422030964759001</v>
      </c>
      <c r="E440" s="37">
        <f t="shared" si="38"/>
        <v>5815.2963463863616</v>
      </c>
      <c r="F440">
        <f t="shared" si="39"/>
        <v>145</v>
      </c>
    </row>
    <row r="441" spans="2:6" x14ac:dyDescent="0.25">
      <c r="B441" s="39">
        <f t="shared" si="40"/>
        <v>-67.440252972982222</v>
      </c>
      <c r="C441" s="37">
        <f t="shared" si="37"/>
        <v>5747.8560934133793</v>
      </c>
      <c r="D441" s="38">
        <f t="shared" si="36"/>
        <v>2.3949400389222415</v>
      </c>
      <c r="E441" s="37">
        <f t="shared" si="38"/>
        <v>5750.2510334523013</v>
      </c>
      <c r="F441">
        <f t="shared" si="39"/>
        <v>146</v>
      </c>
    </row>
    <row r="442" spans="2:6" x14ac:dyDescent="0.25">
      <c r="B442" s="39">
        <f t="shared" si="40"/>
        <v>-67.440252972982222</v>
      </c>
      <c r="C442" s="37">
        <f t="shared" si="37"/>
        <v>5682.810780479319</v>
      </c>
      <c r="D442" s="38">
        <f t="shared" si="36"/>
        <v>2.3678378251997163</v>
      </c>
      <c r="E442" s="37">
        <f t="shared" si="38"/>
        <v>5685.1786183045187</v>
      </c>
      <c r="F442">
        <f t="shared" si="39"/>
        <v>147</v>
      </c>
    </row>
    <row r="443" spans="2:6" x14ac:dyDescent="0.25">
      <c r="B443" s="39">
        <f t="shared" si="40"/>
        <v>-67.440252972982222</v>
      </c>
      <c r="C443" s="37">
        <f t="shared" si="37"/>
        <v>5617.7383653315364</v>
      </c>
      <c r="D443" s="38">
        <f t="shared" si="36"/>
        <v>2.3407243188881401</v>
      </c>
      <c r="E443" s="37">
        <f t="shared" si="38"/>
        <v>5620.079089650425</v>
      </c>
      <c r="F443">
        <f t="shared" si="39"/>
        <v>148</v>
      </c>
    </row>
    <row r="444" spans="2:6" x14ac:dyDescent="0.25">
      <c r="B444" s="39">
        <f t="shared" si="40"/>
        <v>-67.440252972982222</v>
      </c>
      <c r="C444" s="37">
        <f t="shared" si="37"/>
        <v>5552.6388366774427</v>
      </c>
      <c r="D444" s="38">
        <f t="shared" si="36"/>
        <v>2.3135995152822679</v>
      </c>
      <c r="E444" s="37">
        <f t="shared" si="38"/>
        <v>5554.9524361927251</v>
      </c>
      <c r="F444">
        <f t="shared" si="39"/>
        <v>149</v>
      </c>
    </row>
    <row r="445" spans="2:6" x14ac:dyDescent="0.25">
      <c r="B445" s="39">
        <f t="shared" si="40"/>
        <v>-67.440252972982222</v>
      </c>
      <c r="C445" s="37">
        <f t="shared" si="37"/>
        <v>5487.5121832197428</v>
      </c>
      <c r="D445" s="38">
        <f t="shared" si="36"/>
        <v>2.286463409674893</v>
      </c>
      <c r="E445" s="37">
        <f t="shared" si="38"/>
        <v>5489.7986466294178</v>
      </c>
      <c r="F445">
        <f t="shared" si="39"/>
        <v>150</v>
      </c>
    </row>
    <row r="446" spans="2:6" x14ac:dyDescent="0.25">
      <c r="B446" s="39">
        <f t="shared" si="40"/>
        <v>-67.440252972982222</v>
      </c>
      <c r="C446" s="37">
        <f t="shared" si="37"/>
        <v>5422.3583936564355</v>
      </c>
      <c r="D446" s="38">
        <f t="shared" si="36"/>
        <v>2.2593159973568482</v>
      </c>
      <c r="E446" s="37">
        <f t="shared" si="38"/>
        <v>5424.6177096537922</v>
      </c>
      <c r="F446">
        <f t="shared" si="39"/>
        <v>151</v>
      </c>
    </row>
    <row r="447" spans="2:6" x14ac:dyDescent="0.25">
      <c r="B447" s="39">
        <f t="shared" si="40"/>
        <v>-67.440252972982222</v>
      </c>
      <c r="C447" s="37">
        <f t="shared" si="37"/>
        <v>5357.1774566808099</v>
      </c>
      <c r="D447" s="38">
        <f t="shared" si="36"/>
        <v>2.2321572736170041</v>
      </c>
      <c r="E447" s="37">
        <f t="shared" si="38"/>
        <v>5359.4096139544272</v>
      </c>
      <c r="F447">
        <f t="shared" si="39"/>
        <v>152</v>
      </c>
    </row>
    <row r="448" spans="2:6" x14ac:dyDescent="0.25">
      <c r="B448" s="39">
        <f t="shared" si="40"/>
        <v>-67.440252972982222</v>
      </c>
      <c r="C448" s="37">
        <f t="shared" si="37"/>
        <v>5291.9693609814449</v>
      </c>
      <c r="D448" s="38">
        <f t="shared" si="36"/>
        <v>2.2049872337422687</v>
      </c>
      <c r="E448" s="37">
        <f t="shared" si="38"/>
        <v>5294.1743482151869</v>
      </c>
      <c r="F448">
        <f t="shared" si="39"/>
        <v>153</v>
      </c>
    </row>
    <row r="449" spans="2:6" x14ac:dyDescent="0.25">
      <c r="B449" s="39">
        <f t="shared" si="40"/>
        <v>-67.440252972982222</v>
      </c>
      <c r="C449" s="37">
        <f t="shared" si="37"/>
        <v>5226.7340952422046</v>
      </c>
      <c r="D449" s="38">
        <f t="shared" si="36"/>
        <v>2.1778058730175851</v>
      </c>
      <c r="E449" s="37">
        <f t="shared" si="38"/>
        <v>5228.9119011152225</v>
      </c>
      <c r="F449">
        <f t="shared" si="39"/>
        <v>154</v>
      </c>
    </row>
    <row r="450" spans="2:6" x14ac:dyDescent="0.25">
      <c r="B450" s="39">
        <f t="shared" si="40"/>
        <v>-67.440252972982222</v>
      </c>
      <c r="C450" s="37">
        <f t="shared" si="37"/>
        <v>5161.4716481422402</v>
      </c>
      <c r="D450" s="38">
        <f t="shared" si="36"/>
        <v>2.1506131867259337</v>
      </c>
      <c r="E450" s="37">
        <f t="shared" si="38"/>
        <v>5163.6222613289665</v>
      </c>
      <c r="F450">
        <f t="shared" si="39"/>
        <v>155</v>
      </c>
    </row>
    <row r="451" spans="2:6" x14ac:dyDescent="0.25">
      <c r="B451" s="39">
        <f t="shared" si="40"/>
        <v>-67.440252972982222</v>
      </c>
      <c r="C451" s="37">
        <f t="shared" si="37"/>
        <v>5096.1820083559842</v>
      </c>
      <c r="D451" s="38">
        <f t="shared" si="36"/>
        <v>2.1234091701483266</v>
      </c>
      <c r="E451" s="37">
        <f t="shared" si="38"/>
        <v>5098.3054175261323</v>
      </c>
      <c r="F451">
        <f t="shared" si="39"/>
        <v>156</v>
      </c>
    </row>
    <row r="452" spans="2:6" x14ac:dyDescent="0.25">
      <c r="B452" s="39">
        <f t="shared" si="40"/>
        <v>-68.670920904128067</v>
      </c>
      <c r="C452" s="37">
        <f t="shared" si="37"/>
        <v>5029.634496622004</v>
      </c>
      <c r="D452" s="38">
        <f t="shared" si="36"/>
        <v>2.0956810402591683</v>
      </c>
      <c r="E452" s="37">
        <f t="shared" si="38"/>
        <v>5031.7301776622635</v>
      </c>
      <c r="F452">
        <f t="shared" si="39"/>
        <v>157</v>
      </c>
    </row>
    <row r="453" spans="2:6" x14ac:dyDescent="0.25">
      <c r="B453" s="39">
        <f t="shared" si="40"/>
        <v>-68.670920904128067</v>
      </c>
      <c r="C453" s="37">
        <f t="shared" si="37"/>
        <v>4963.0592567581352</v>
      </c>
      <c r="D453" s="38">
        <f t="shared" si="36"/>
        <v>2.0679413569825562</v>
      </c>
      <c r="E453" s="37">
        <f t="shared" si="38"/>
        <v>4965.1271981151176</v>
      </c>
      <c r="F453">
        <f t="shared" si="39"/>
        <v>158</v>
      </c>
    </row>
    <row r="454" spans="2:6" x14ac:dyDescent="0.25">
      <c r="B454" s="39">
        <f t="shared" si="40"/>
        <v>-68.670920904128067</v>
      </c>
      <c r="C454" s="37">
        <f t="shared" si="37"/>
        <v>4896.4562772109894</v>
      </c>
      <c r="D454" s="38">
        <f t="shared" si="36"/>
        <v>2.0401901155045787</v>
      </c>
      <c r="E454" s="37">
        <f t="shared" si="38"/>
        <v>4898.496467326494</v>
      </c>
      <c r="F454">
        <f t="shared" si="39"/>
        <v>159</v>
      </c>
    </row>
    <row r="455" spans="2:6" x14ac:dyDescent="0.25">
      <c r="B455" s="39">
        <f t="shared" si="40"/>
        <v>-68.670920904128067</v>
      </c>
      <c r="C455" s="37">
        <f t="shared" si="37"/>
        <v>4829.8255464223657</v>
      </c>
      <c r="D455" s="38">
        <f t="shared" si="36"/>
        <v>2.0124273110093189</v>
      </c>
      <c r="E455" s="37">
        <f t="shared" si="38"/>
        <v>4831.8379737333753</v>
      </c>
      <c r="F455">
        <f t="shared" si="39"/>
        <v>160</v>
      </c>
    </row>
    <row r="456" spans="2:6" x14ac:dyDescent="0.25">
      <c r="B456" s="39">
        <f t="shared" si="40"/>
        <v>-68.670920904128067</v>
      </c>
      <c r="C456" s="37">
        <f t="shared" si="37"/>
        <v>4763.167052829247</v>
      </c>
      <c r="D456" s="38">
        <f t="shared" si="36"/>
        <v>1.9846529386788532</v>
      </c>
      <c r="E456" s="37">
        <f t="shared" si="38"/>
        <v>4765.1517057679257</v>
      </c>
      <c r="F456">
        <f t="shared" si="39"/>
        <v>161</v>
      </c>
    </row>
    <row r="457" spans="2:6" x14ac:dyDescent="0.25">
      <c r="B457" s="39">
        <f t="shared" si="40"/>
        <v>-68.670920904128067</v>
      </c>
      <c r="C457" s="37">
        <f t="shared" si="37"/>
        <v>4696.4807848637975</v>
      </c>
      <c r="D457" s="38">
        <f t="shared" ref="D457:D520" si="41">C457*$E$5/12</f>
        <v>1.956866993693249</v>
      </c>
      <c r="E457" s="37">
        <f t="shared" si="38"/>
        <v>4698.4376518574909</v>
      </c>
      <c r="F457">
        <f t="shared" si="39"/>
        <v>162</v>
      </c>
    </row>
    <row r="458" spans="2:6" x14ac:dyDescent="0.25">
      <c r="B458" s="39">
        <f t="shared" si="40"/>
        <v>-68.670920904128067</v>
      </c>
      <c r="C458" s="37">
        <f t="shared" si="37"/>
        <v>4629.7667309533626</v>
      </c>
      <c r="D458" s="38">
        <f t="shared" si="41"/>
        <v>1.9290694712305678</v>
      </c>
      <c r="E458" s="37">
        <f t="shared" si="38"/>
        <v>4631.6958004245935</v>
      </c>
      <c r="F458">
        <f t="shared" si="39"/>
        <v>163</v>
      </c>
    </row>
    <row r="459" spans="2:6" x14ac:dyDescent="0.25">
      <c r="B459" s="39">
        <f t="shared" si="40"/>
        <v>-68.670920904128067</v>
      </c>
      <c r="C459" s="37">
        <f t="shared" si="37"/>
        <v>4563.0248795204652</v>
      </c>
      <c r="D459" s="38">
        <f t="shared" si="41"/>
        <v>1.9012603664668604</v>
      </c>
      <c r="E459" s="37">
        <f t="shared" si="38"/>
        <v>4564.9261398869321</v>
      </c>
      <c r="F459">
        <f t="shared" si="39"/>
        <v>164</v>
      </c>
    </row>
    <row r="460" spans="2:6" x14ac:dyDescent="0.25">
      <c r="B460" s="39">
        <f t="shared" si="40"/>
        <v>-68.670920904128067</v>
      </c>
      <c r="C460" s="37">
        <f t="shared" si="37"/>
        <v>4496.2552189828039</v>
      </c>
      <c r="D460" s="38">
        <f t="shared" si="41"/>
        <v>1.8734396745761683</v>
      </c>
      <c r="E460" s="37">
        <f t="shared" si="38"/>
        <v>4498.1286586573797</v>
      </c>
      <c r="F460">
        <f t="shared" si="39"/>
        <v>165</v>
      </c>
    </row>
    <row r="461" spans="2:6" x14ac:dyDescent="0.25">
      <c r="B461" s="39">
        <f t="shared" si="40"/>
        <v>-68.670920904128067</v>
      </c>
      <c r="C461" s="37">
        <f t="shared" si="37"/>
        <v>4429.4577377532514</v>
      </c>
      <c r="D461" s="38">
        <f t="shared" si="41"/>
        <v>1.8456073907305213</v>
      </c>
      <c r="E461" s="37">
        <f t="shared" si="38"/>
        <v>4431.3033451439824</v>
      </c>
      <c r="F461">
        <f t="shared" si="39"/>
        <v>166</v>
      </c>
    </row>
    <row r="462" spans="2:6" x14ac:dyDescent="0.25">
      <c r="B462" s="39">
        <f t="shared" si="40"/>
        <v>-68.670920904128067</v>
      </c>
      <c r="C462" s="37">
        <f t="shared" si="37"/>
        <v>4362.6324242398541</v>
      </c>
      <c r="D462" s="38">
        <f t="shared" si="41"/>
        <v>1.8177635100999392</v>
      </c>
      <c r="E462" s="37">
        <f t="shared" si="38"/>
        <v>4364.4501877499542</v>
      </c>
      <c r="F462">
        <f t="shared" si="39"/>
        <v>167</v>
      </c>
    </row>
    <row r="463" spans="2:6" x14ac:dyDescent="0.25">
      <c r="B463" s="39">
        <f t="shared" si="40"/>
        <v>-68.670920904128067</v>
      </c>
      <c r="C463" s="37">
        <f t="shared" si="37"/>
        <v>4295.779266845826</v>
      </c>
      <c r="D463" s="38">
        <f t="shared" si="41"/>
        <v>1.7899080278524275</v>
      </c>
      <c r="E463" s="37">
        <f t="shared" si="38"/>
        <v>4297.5691748736781</v>
      </c>
      <c r="F463">
        <f t="shared" si="39"/>
        <v>168</v>
      </c>
    </row>
    <row r="464" spans="2:6" x14ac:dyDescent="0.25">
      <c r="B464" s="39">
        <f t="shared" si="40"/>
        <v>-69.924046395706824</v>
      </c>
      <c r="C464" s="37">
        <f t="shared" si="37"/>
        <v>4227.6451284779714</v>
      </c>
      <c r="D464" s="38">
        <f t="shared" si="41"/>
        <v>1.7615188035324882</v>
      </c>
      <c r="E464" s="37">
        <f t="shared" si="38"/>
        <v>4229.4066472815039</v>
      </c>
      <c r="F464">
        <f t="shared" si="39"/>
        <v>169</v>
      </c>
    </row>
    <row r="465" spans="2:6" x14ac:dyDescent="0.25">
      <c r="B465" s="39">
        <f t="shared" si="40"/>
        <v>-69.924046395706824</v>
      </c>
      <c r="C465" s="37">
        <f t="shared" si="37"/>
        <v>4159.4826008857972</v>
      </c>
      <c r="D465" s="38">
        <f t="shared" si="41"/>
        <v>1.7331177503690822</v>
      </c>
      <c r="E465" s="37">
        <f t="shared" si="38"/>
        <v>4161.2157186361665</v>
      </c>
      <c r="F465">
        <f t="shared" si="39"/>
        <v>170</v>
      </c>
    </row>
    <row r="466" spans="2:6" x14ac:dyDescent="0.25">
      <c r="B466" s="39">
        <f t="shared" si="40"/>
        <v>-69.924046395706824</v>
      </c>
      <c r="C466" s="37">
        <f t="shared" si="37"/>
        <v>4091.2916722404598</v>
      </c>
      <c r="D466" s="38">
        <f t="shared" si="41"/>
        <v>1.7047048634335249</v>
      </c>
      <c r="E466" s="37">
        <f t="shared" si="38"/>
        <v>4092.9963771038933</v>
      </c>
      <c r="F466">
        <f t="shared" si="39"/>
        <v>171</v>
      </c>
    </row>
    <row r="467" spans="2:6" x14ac:dyDescent="0.25">
      <c r="B467" s="39">
        <f t="shared" si="40"/>
        <v>-69.924046395706824</v>
      </c>
      <c r="C467" s="37">
        <f t="shared" si="37"/>
        <v>4023.0723307081867</v>
      </c>
      <c r="D467" s="38">
        <f t="shared" si="41"/>
        <v>1.6762801377950778</v>
      </c>
      <c r="E467" s="37">
        <f t="shared" si="38"/>
        <v>4024.7486108459816</v>
      </c>
      <c r="F467">
        <f t="shared" si="39"/>
        <v>172</v>
      </c>
    </row>
    <row r="468" spans="2:6" x14ac:dyDescent="0.25">
      <c r="B468" s="39">
        <f t="shared" si="40"/>
        <v>-69.924046395706824</v>
      </c>
      <c r="C468" s="37">
        <f t="shared" si="37"/>
        <v>3954.8245644502749</v>
      </c>
      <c r="D468" s="38">
        <f t="shared" si="41"/>
        <v>1.6478435685209478</v>
      </c>
      <c r="E468" s="37">
        <f t="shared" si="38"/>
        <v>3956.4724080187957</v>
      </c>
      <c r="F468">
        <f t="shared" si="39"/>
        <v>173</v>
      </c>
    </row>
    <row r="469" spans="2:6" x14ac:dyDescent="0.25">
      <c r="B469" s="39">
        <f t="shared" si="40"/>
        <v>-69.924046395706824</v>
      </c>
      <c r="C469" s="37">
        <f t="shared" si="37"/>
        <v>3886.548361623089</v>
      </c>
      <c r="D469" s="38">
        <f t="shared" si="41"/>
        <v>1.6193951506762871</v>
      </c>
      <c r="E469" s="37">
        <f t="shared" si="38"/>
        <v>3888.1677567737652</v>
      </c>
      <c r="F469">
        <f t="shared" si="39"/>
        <v>174</v>
      </c>
    </row>
    <row r="470" spans="2:6" x14ac:dyDescent="0.25">
      <c r="B470" s="39">
        <f t="shared" si="40"/>
        <v>-69.924046395706824</v>
      </c>
      <c r="C470" s="37">
        <f t="shared" si="37"/>
        <v>3818.2437103780585</v>
      </c>
      <c r="D470" s="38">
        <f t="shared" si="41"/>
        <v>1.5909348793241911</v>
      </c>
      <c r="E470" s="37">
        <f t="shared" si="38"/>
        <v>3819.8346452573828</v>
      </c>
      <c r="F470">
        <f t="shared" si="39"/>
        <v>175</v>
      </c>
    </row>
    <row r="471" spans="2:6" x14ac:dyDescent="0.25">
      <c r="B471" s="39">
        <f t="shared" si="40"/>
        <v>-69.924046395706824</v>
      </c>
      <c r="C471" s="37">
        <f t="shared" si="37"/>
        <v>3749.9105988616761</v>
      </c>
      <c r="D471" s="38">
        <f t="shared" si="41"/>
        <v>1.5624627495256984</v>
      </c>
      <c r="E471" s="37">
        <f t="shared" si="38"/>
        <v>3751.473061611202</v>
      </c>
      <c r="F471">
        <f t="shared" si="39"/>
        <v>176</v>
      </c>
    </row>
    <row r="472" spans="2:6" x14ac:dyDescent="0.25">
      <c r="B472" s="39">
        <f t="shared" si="40"/>
        <v>-69.924046395706824</v>
      </c>
      <c r="C472" s="37">
        <f t="shared" si="37"/>
        <v>3681.5490152154953</v>
      </c>
      <c r="D472" s="38">
        <f t="shared" si="41"/>
        <v>1.5339787563397895</v>
      </c>
      <c r="E472" s="37">
        <f t="shared" si="38"/>
        <v>3683.0829939718351</v>
      </c>
      <c r="F472">
        <f t="shared" si="39"/>
        <v>177</v>
      </c>
    </row>
    <row r="473" spans="2:6" x14ac:dyDescent="0.25">
      <c r="B473" s="39">
        <f t="shared" si="40"/>
        <v>-69.924046395706824</v>
      </c>
      <c r="C473" s="37">
        <f t="shared" si="37"/>
        <v>3613.1589475761284</v>
      </c>
      <c r="D473" s="38">
        <f t="shared" si="41"/>
        <v>1.5054828948233869</v>
      </c>
      <c r="E473" s="37">
        <f t="shared" si="38"/>
        <v>3614.6644304709516</v>
      </c>
      <c r="F473">
        <f t="shared" si="39"/>
        <v>178</v>
      </c>
    </row>
    <row r="474" spans="2:6" x14ac:dyDescent="0.25">
      <c r="B474" s="39">
        <f t="shared" si="40"/>
        <v>-69.924046395706824</v>
      </c>
      <c r="C474" s="37">
        <f t="shared" si="37"/>
        <v>3544.7403840752449</v>
      </c>
      <c r="D474" s="38">
        <f t="shared" si="41"/>
        <v>1.4769751600313521</v>
      </c>
      <c r="E474" s="37">
        <f t="shared" si="38"/>
        <v>3546.2173592352765</v>
      </c>
      <c r="F474">
        <f t="shared" si="39"/>
        <v>179</v>
      </c>
    </row>
    <row r="475" spans="2:6" x14ac:dyDescent="0.25">
      <c r="B475" s="39">
        <f t="shared" si="40"/>
        <v>-69.924046395706824</v>
      </c>
      <c r="C475" s="37">
        <f t="shared" si="37"/>
        <v>3476.2933128395698</v>
      </c>
      <c r="D475" s="38">
        <f t="shared" si="41"/>
        <v>1.4484555470164875</v>
      </c>
      <c r="E475" s="37">
        <f t="shared" si="38"/>
        <v>3477.7417683865865</v>
      </c>
      <c r="F475">
        <f t="shared" si="39"/>
        <v>180</v>
      </c>
    </row>
    <row r="476" spans="2:6" x14ac:dyDescent="0.25">
      <c r="B476" s="39">
        <f t="shared" si="40"/>
        <v>-71.200039259340144</v>
      </c>
      <c r="C476" s="37">
        <f t="shared" si="37"/>
        <v>3406.5417291272465</v>
      </c>
      <c r="D476" s="38">
        <f t="shared" si="41"/>
        <v>1.4193923871363527</v>
      </c>
      <c r="E476" s="37">
        <f t="shared" si="38"/>
        <v>3407.9611215143827</v>
      </c>
      <c r="F476">
        <f t="shared" si="39"/>
        <v>181</v>
      </c>
    </row>
    <row r="477" spans="2:6" x14ac:dyDescent="0.25">
      <c r="B477" s="39">
        <f t="shared" si="40"/>
        <v>-71.200039259340144</v>
      </c>
      <c r="C477" s="37">
        <f t="shared" si="37"/>
        <v>3336.7610822550428</v>
      </c>
      <c r="D477" s="38">
        <f t="shared" si="41"/>
        <v>1.3903171176062676</v>
      </c>
      <c r="E477" s="37">
        <f t="shared" si="38"/>
        <v>3338.1513993726489</v>
      </c>
      <c r="F477">
        <f t="shared" si="39"/>
        <v>182</v>
      </c>
    </row>
    <row r="478" spans="2:6" x14ac:dyDescent="0.25">
      <c r="B478" s="39">
        <f t="shared" si="40"/>
        <v>-71.200039259340144</v>
      </c>
      <c r="C478" s="37">
        <f t="shared" si="37"/>
        <v>3266.951360113309</v>
      </c>
      <c r="D478" s="38">
        <f t="shared" si="41"/>
        <v>1.3612297333805454</v>
      </c>
      <c r="E478" s="37">
        <f t="shared" si="38"/>
        <v>3268.3125898466897</v>
      </c>
      <c r="F478">
        <f t="shared" si="39"/>
        <v>183</v>
      </c>
    </row>
    <row r="479" spans="2:6" x14ac:dyDescent="0.25">
      <c r="B479" s="39">
        <f t="shared" si="40"/>
        <v>-71.200039259340144</v>
      </c>
      <c r="C479" s="37">
        <f t="shared" si="37"/>
        <v>3197.1125505873497</v>
      </c>
      <c r="D479" s="38">
        <f t="shared" si="41"/>
        <v>1.3321302294113957</v>
      </c>
      <c r="E479" s="37">
        <f t="shared" si="38"/>
        <v>3198.4446808167609</v>
      </c>
      <c r="F479">
        <f t="shared" si="39"/>
        <v>184</v>
      </c>
    </row>
    <row r="480" spans="2:6" x14ac:dyDescent="0.25">
      <c r="B480" s="39">
        <f t="shared" si="40"/>
        <v>-71.200039259340144</v>
      </c>
      <c r="C480" s="37">
        <f t="shared" si="37"/>
        <v>3127.2446415574209</v>
      </c>
      <c r="D480" s="38">
        <f t="shared" si="41"/>
        <v>1.3030186006489253</v>
      </c>
      <c r="E480" s="37">
        <f t="shared" si="38"/>
        <v>3128.5476601580699</v>
      </c>
      <c r="F480">
        <f t="shared" si="39"/>
        <v>185</v>
      </c>
    </row>
    <row r="481" spans="2:6" x14ac:dyDescent="0.25">
      <c r="B481" s="39">
        <f t="shared" si="40"/>
        <v>-71.200039259340144</v>
      </c>
      <c r="C481" s="37">
        <f t="shared" si="37"/>
        <v>3057.3476208987299</v>
      </c>
      <c r="D481" s="38">
        <f t="shared" si="41"/>
        <v>1.2738948420411376</v>
      </c>
      <c r="E481" s="37">
        <f t="shared" si="38"/>
        <v>3058.621515740771</v>
      </c>
      <c r="F481">
        <f t="shared" si="39"/>
        <v>186</v>
      </c>
    </row>
    <row r="482" spans="2:6" x14ac:dyDescent="0.25">
      <c r="B482" s="39">
        <f t="shared" si="40"/>
        <v>-71.200039259340144</v>
      </c>
      <c r="C482" s="37">
        <f t="shared" si="37"/>
        <v>2987.421476481431</v>
      </c>
      <c r="D482" s="38">
        <f t="shared" si="41"/>
        <v>1.2447589485339297</v>
      </c>
      <c r="E482" s="37">
        <f t="shared" si="38"/>
        <v>2988.6662354299651</v>
      </c>
      <c r="F482">
        <f t="shared" si="39"/>
        <v>187</v>
      </c>
    </row>
    <row r="483" spans="2:6" x14ac:dyDescent="0.25">
      <c r="B483" s="39">
        <f t="shared" si="40"/>
        <v>-71.200039259340144</v>
      </c>
      <c r="C483" s="37">
        <f t="shared" si="37"/>
        <v>2917.4661961706252</v>
      </c>
      <c r="D483" s="38">
        <f t="shared" si="41"/>
        <v>1.2156109150710939</v>
      </c>
      <c r="E483" s="37">
        <f t="shared" si="38"/>
        <v>2918.6818070856962</v>
      </c>
      <c r="F483">
        <f t="shared" si="39"/>
        <v>188</v>
      </c>
    </row>
    <row r="484" spans="2:6" x14ac:dyDescent="0.25">
      <c r="B484" s="39">
        <f t="shared" si="40"/>
        <v>-71.200039259340144</v>
      </c>
      <c r="C484" s="37">
        <f t="shared" si="37"/>
        <v>2847.4817678263562</v>
      </c>
      <c r="D484" s="38">
        <f t="shared" si="41"/>
        <v>1.1864507365943151</v>
      </c>
      <c r="E484" s="37">
        <f t="shared" si="38"/>
        <v>2848.6682185629506</v>
      </c>
      <c r="F484">
        <f t="shared" si="39"/>
        <v>189</v>
      </c>
    </row>
    <row r="485" spans="2:6" x14ac:dyDescent="0.25">
      <c r="B485" s="39">
        <f t="shared" si="40"/>
        <v>-71.200039259340144</v>
      </c>
      <c r="C485" s="37">
        <f t="shared" si="37"/>
        <v>2777.4681793036107</v>
      </c>
      <c r="D485" s="38">
        <f t="shared" si="41"/>
        <v>1.1572784080431713</v>
      </c>
      <c r="E485" s="37">
        <f t="shared" si="38"/>
        <v>2778.6254577116538</v>
      </c>
      <c r="F485">
        <f t="shared" si="39"/>
        <v>190</v>
      </c>
    </row>
    <row r="486" spans="2:6" x14ac:dyDescent="0.25">
      <c r="B486" s="39">
        <f t="shared" si="40"/>
        <v>-71.200039259340144</v>
      </c>
      <c r="C486" s="37">
        <f t="shared" si="37"/>
        <v>2707.4254184523138</v>
      </c>
      <c r="D486" s="38">
        <f t="shared" si="41"/>
        <v>1.1280939243551307</v>
      </c>
      <c r="E486" s="37">
        <f t="shared" si="38"/>
        <v>2708.553512376669</v>
      </c>
      <c r="F486">
        <f t="shared" si="39"/>
        <v>191</v>
      </c>
    </row>
    <row r="487" spans="2:6" x14ac:dyDescent="0.25">
      <c r="B487" s="39">
        <f t="shared" si="40"/>
        <v>-71.200039259340144</v>
      </c>
      <c r="C487" s="37">
        <f t="shared" si="37"/>
        <v>2637.353473117329</v>
      </c>
      <c r="D487" s="38">
        <f t="shared" si="41"/>
        <v>1.0988972804655537</v>
      </c>
      <c r="E487" s="37">
        <f t="shared" si="38"/>
        <v>2638.4523703977948</v>
      </c>
      <c r="F487">
        <f t="shared" si="39"/>
        <v>192</v>
      </c>
    </row>
    <row r="488" spans="2:6" x14ac:dyDescent="0.25">
      <c r="B488" s="39">
        <f t="shared" si="40"/>
        <v>-72.499316785002733</v>
      </c>
      <c r="C488" s="37">
        <f t="shared" ref="C488:C523" si="42">E487+B488</f>
        <v>2565.9530536127922</v>
      </c>
      <c r="D488" s="38">
        <f t="shared" si="41"/>
        <v>1.0691471056719968</v>
      </c>
      <c r="E488" s="37">
        <f t="shared" ref="E488:E523" si="43">C488+D488</f>
        <v>2567.0222007184643</v>
      </c>
      <c r="F488">
        <f t="shared" si="39"/>
        <v>193</v>
      </c>
    </row>
    <row r="489" spans="2:6" x14ac:dyDescent="0.25">
      <c r="B489" s="39">
        <f t="shared" si="40"/>
        <v>-72.499316785002733</v>
      </c>
      <c r="C489" s="37">
        <f t="shared" si="42"/>
        <v>2494.5228839334618</v>
      </c>
      <c r="D489" s="38">
        <f t="shared" si="41"/>
        <v>1.0393845349722757</v>
      </c>
      <c r="E489" s="37">
        <f t="shared" si="43"/>
        <v>2495.562268468434</v>
      </c>
      <c r="F489">
        <f t="shared" si="39"/>
        <v>194</v>
      </c>
    </row>
    <row r="490" spans="2:6" x14ac:dyDescent="0.25">
      <c r="B490" s="39">
        <f t="shared" si="40"/>
        <v>-72.499316785002733</v>
      </c>
      <c r="C490" s="37">
        <f t="shared" si="42"/>
        <v>2423.0629516834315</v>
      </c>
      <c r="D490" s="38">
        <f t="shared" si="41"/>
        <v>1.0096095632014299</v>
      </c>
      <c r="E490" s="37">
        <f t="shared" si="43"/>
        <v>2424.0725612466331</v>
      </c>
      <c r="F490">
        <f t="shared" ref="F490:F523" si="44">F489+1</f>
        <v>195</v>
      </c>
    </row>
    <row r="491" spans="2:6" x14ac:dyDescent="0.25">
      <c r="B491" s="39">
        <f t="shared" si="40"/>
        <v>-72.499316785002733</v>
      </c>
      <c r="C491" s="37">
        <f t="shared" si="42"/>
        <v>2351.5732444616306</v>
      </c>
      <c r="D491" s="38">
        <f t="shared" si="41"/>
        <v>0.97982218519234598</v>
      </c>
      <c r="E491" s="37">
        <f t="shared" si="43"/>
        <v>2352.553066646823</v>
      </c>
      <c r="F491">
        <f t="shared" si="44"/>
        <v>196</v>
      </c>
    </row>
    <row r="492" spans="2:6" x14ac:dyDescent="0.25">
      <c r="B492" s="39">
        <f t="shared" si="40"/>
        <v>-72.499316785002733</v>
      </c>
      <c r="C492" s="37">
        <f t="shared" si="42"/>
        <v>2280.0537498618205</v>
      </c>
      <c r="D492" s="38">
        <f t="shared" si="41"/>
        <v>0.95002239577575853</v>
      </c>
      <c r="E492" s="37">
        <f t="shared" si="43"/>
        <v>2281.0037722575962</v>
      </c>
      <c r="F492">
        <f t="shared" si="44"/>
        <v>197</v>
      </c>
    </row>
    <row r="493" spans="2:6" x14ac:dyDescent="0.25">
      <c r="B493" s="39">
        <f t="shared" si="40"/>
        <v>-72.499316785002733</v>
      </c>
      <c r="C493" s="37">
        <f t="shared" si="42"/>
        <v>2208.5044554725937</v>
      </c>
      <c r="D493" s="38">
        <f t="shared" si="41"/>
        <v>0.92021018978024738</v>
      </c>
      <c r="E493" s="37">
        <f t="shared" si="43"/>
        <v>2209.4246656623741</v>
      </c>
      <c r="F493">
        <f t="shared" si="44"/>
        <v>198</v>
      </c>
    </row>
    <row r="494" spans="2:6" x14ac:dyDescent="0.25">
      <c r="B494" s="39">
        <f t="shared" si="40"/>
        <v>-72.499316785002733</v>
      </c>
      <c r="C494" s="37">
        <f t="shared" si="42"/>
        <v>2136.9253488773716</v>
      </c>
      <c r="D494" s="38">
        <f t="shared" si="41"/>
        <v>0.89038556203223818</v>
      </c>
      <c r="E494" s="37">
        <f t="shared" si="43"/>
        <v>2137.815734439404</v>
      </c>
      <c r="F494">
        <f t="shared" si="44"/>
        <v>199</v>
      </c>
    </row>
    <row r="495" spans="2:6" x14ac:dyDescent="0.25">
      <c r="B495" s="39">
        <f t="shared" si="40"/>
        <v>-72.499316785002733</v>
      </c>
      <c r="C495" s="37">
        <f t="shared" si="42"/>
        <v>2065.3164176544014</v>
      </c>
      <c r="D495" s="38">
        <f t="shared" si="41"/>
        <v>0.86054850735600052</v>
      </c>
      <c r="E495" s="37">
        <f t="shared" si="43"/>
        <v>2066.1769661617573</v>
      </c>
      <c r="F495">
        <f t="shared" si="44"/>
        <v>200</v>
      </c>
    </row>
    <row r="496" spans="2:6" x14ac:dyDescent="0.25">
      <c r="B496" s="39">
        <f t="shared" si="40"/>
        <v>-72.499316785002733</v>
      </c>
      <c r="C496" s="37">
        <f t="shared" si="42"/>
        <v>1993.6776493767545</v>
      </c>
      <c r="D496" s="38">
        <f t="shared" si="41"/>
        <v>0.83069902057364775</v>
      </c>
      <c r="E496" s="37">
        <f t="shared" si="43"/>
        <v>1994.5083483973281</v>
      </c>
      <c r="F496">
        <f t="shared" si="44"/>
        <v>201</v>
      </c>
    </row>
    <row r="497" spans="2:6" x14ac:dyDescent="0.25">
      <c r="B497" s="39">
        <f t="shared" si="40"/>
        <v>-72.499316785002733</v>
      </c>
      <c r="C497" s="37">
        <f t="shared" si="42"/>
        <v>1922.0090316123253</v>
      </c>
      <c r="D497" s="38">
        <f t="shared" si="41"/>
        <v>0.80083709650513557</v>
      </c>
      <c r="E497" s="37">
        <f t="shared" si="43"/>
        <v>1922.8098687088304</v>
      </c>
      <c r="F497">
        <f t="shared" si="44"/>
        <v>202</v>
      </c>
    </row>
    <row r="498" spans="2:6" x14ac:dyDescent="0.25">
      <c r="B498" s="39">
        <f t="shared" si="40"/>
        <v>-72.499316785002733</v>
      </c>
      <c r="C498" s="37">
        <f t="shared" si="42"/>
        <v>1850.3105519238277</v>
      </c>
      <c r="D498" s="38">
        <f t="shared" si="41"/>
        <v>0.77096272996826165</v>
      </c>
      <c r="E498" s="37">
        <f t="shared" si="43"/>
        <v>1851.0815146537959</v>
      </c>
      <c r="F498">
        <f t="shared" si="44"/>
        <v>203</v>
      </c>
    </row>
    <row r="499" spans="2:6" x14ac:dyDescent="0.25">
      <c r="B499" s="39">
        <f t="shared" si="40"/>
        <v>-72.499316785002733</v>
      </c>
      <c r="C499" s="37">
        <f t="shared" si="42"/>
        <v>1778.5821978687932</v>
      </c>
      <c r="D499" s="38">
        <f t="shared" si="41"/>
        <v>0.74107591577866383</v>
      </c>
      <c r="E499" s="37">
        <f t="shared" si="43"/>
        <v>1779.3232737845719</v>
      </c>
      <c r="F499">
        <f t="shared" si="44"/>
        <v>204</v>
      </c>
    </row>
    <row r="500" spans="2:6" x14ac:dyDescent="0.25">
      <c r="B500" s="39">
        <f t="shared" si="40"/>
        <v>-73.822303877489347</v>
      </c>
      <c r="C500" s="37">
        <f t="shared" si="42"/>
        <v>1705.5009699070827</v>
      </c>
      <c r="D500" s="38">
        <f t="shared" si="41"/>
        <v>0.71062540412795105</v>
      </c>
      <c r="E500" s="37">
        <f t="shared" si="43"/>
        <v>1706.2115953112107</v>
      </c>
      <c r="F500">
        <f t="shared" si="44"/>
        <v>205</v>
      </c>
    </row>
    <row r="501" spans="2:6" x14ac:dyDescent="0.25">
      <c r="B501" s="39">
        <f t="shared" ref="B501:B523" si="45">B489*(1+$I$5)</f>
        <v>-73.822303877489347</v>
      </c>
      <c r="C501" s="37">
        <f t="shared" si="42"/>
        <v>1632.3892914337214</v>
      </c>
      <c r="D501" s="38">
        <f t="shared" si="41"/>
        <v>0.68016220476405065</v>
      </c>
      <c r="E501" s="37">
        <f t="shared" si="43"/>
        <v>1633.0694536384854</v>
      </c>
      <c r="F501">
        <f t="shared" si="44"/>
        <v>206</v>
      </c>
    </row>
    <row r="502" spans="2:6" x14ac:dyDescent="0.25">
      <c r="B502" s="39">
        <f t="shared" si="45"/>
        <v>-73.822303877489347</v>
      </c>
      <c r="C502" s="37">
        <f t="shared" si="42"/>
        <v>1559.2471497609961</v>
      </c>
      <c r="D502" s="38">
        <f t="shared" si="41"/>
        <v>0.64968631240041508</v>
      </c>
      <c r="E502" s="37">
        <f t="shared" si="43"/>
        <v>1559.8968360733966</v>
      </c>
      <c r="F502">
        <f t="shared" si="44"/>
        <v>207</v>
      </c>
    </row>
    <row r="503" spans="2:6" x14ac:dyDescent="0.25">
      <c r="B503" s="39">
        <f t="shared" si="45"/>
        <v>-73.822303877489347</v>
      </c>
      <c r="C503" s="37">
        <f t="shared" si="42"/>
        <v>1486.0745321959073</v>
      </c>
      <c r="D503" s="38">
        <f t="shared" si="41"/>
        <v>0.61919772174829468</v>
      </c>
      <c r="E503" s="37">
        <f t="shared" si="43"/>
        <v>1486.6937299176557</v>
      </c>
      <c r="F503">
        <f t="shared" si="44"/>
        <v>208</v>
      </c>
    </row>
    <row r="504" spans="2:6" x14ac:dyDescent="0.25">
      <c r="B504" s="39">
        <f t="shared" si="45"/>
        <v>-73.822303877489347</v>
      </c>
      <c r="C504" s="37">
        <f t="shared" si="42"/>
        <v>1412.8714260401664</v>
      </c>
      <c r="D504" s="38">
        <f t="shared" si="41"/>
        <v>0.58869642751673601</v>
      </c>
      <c r="E504" s="37">
        <f t="shared" si="43"/>
        <v>1413.460122467683</v>
      </c>
      <c r="F504">
        <f t="shared" si="44"/>
        <v>209</v>
      </c>
    </row>
    <row r="505" spans="2:6" x14ac:dyDescent="0.25">
      <c r="B505" s="39">
        <f t="shared" si="45"/>
        <v>-73.822303877489347</v>
      </c>
      <c r="C505" s="37">
        <f t="shared" si="42"/>
        <v>1339.6378185901938</v>
      </c>
      <c r="D505" s="38">
        <f t="shared" si="41"/>
        <v>0.5581824244125807</v>
      </c>
      <c r="E505" s="37">
        <f t="shared" si="43"/>
        <v>1340.1960010146063</v>
      </c>
      <c r="F505">
        <f t="shared" si="44"/>
        <v>210</v>
      </c>
    </row>
    <row r="506" spans="2:6" x14ac:dyDescent="0.25">
      <c r="B506" s="39">
        <f t="shared" si="45"/>
        <v>-73.822303877489347</v>
      </c>
      <c r="C506" s="37">
        <f t="shared" si="42"/>
        <v>1266.373697137117</v>
      </c>
      <c r="D506" s="38">
        <f t="shared" si="41"/>
        <v>0.52765570714046539</v>
      </c>
      <c r="E506" s="37">
        <f t="shared" si="43"/>
        <v>1266.9013528442574</v>
      </c>
      <c r="F506">
        <f t="shared" si="44"/>
        <v>211</v>
      </c>
    </row>
    <row r="507" spans="2:6" x14ac:dyDescent="0.25">
      <c r="B507" s="39">
        <f t="shared" si="45"/>
        <v>-73.822303877489347</v>
      </c>
      <c r="C507" s="37">
        <f t="shared" si="42"/>
        <v>1193.0790489667681</v>
      </c>
      <c r="D507" s="38">
        <f t="shared" si="41"/>
        <v>0.49711627040282008</v>
      </c>
      <c r="E507" s="37">
        <f t="shared" si="43"/>
        <v>1193.5761652371709</v>
      </c>
      <c r="F507">
        <f t="shared" si="44"/>
        <v>212</v>
      </c>
    </row>
    <row r="508" spans="2:6" x14ac:dyDescent="0.25">
      <c r="B508" s="39">
        <f t="shared" si="45"/>
        <v>-73.822303877489347</v>
      </c>
      <c r="C508" s="37">
        <f t="shared" si="42"/>
        <v>1119.7538613596817</v>
      </c>
      <c r="D508" s="38">
        <f t="shared" si="41"/>
        <v>0.46656410889986738</v>
      </c>
      <c r="E508" s="37">
        <f t="shared" si="43"/>
        <v>1120.2204254685814</v>
      </c>
      <c r="F508">
        <f t="shared" si="44"/>
        <v>213</v>
      </c>
    </row>
    <row r="509" spans="2:6" x14ac:dyDescent="0.25">
      <c r="B509" s="39">
        <f t="shared" si="45"/>
        <v>-73.822303877489347</v>
      </c>
      <c r="C509" s="37">
        <f t="shared" si="42"/>
        <v>1046.3981215910921</v>
      </c>
      <c r="D509" s="38">
        <f t="shared" si="41"/>
        <v>0.43599921732962171</v>
      </c>
      <c r="E509" s="37">
        <f t="shared" si="43"/>
        <v>1046.8341208084219</v>
      </c>
      <c r="F509">
        <f t="shared" si="44"/>
        <v>214</v>
      </c>
    </row>
    <row r="510" spans="2:6" x14ac:dyDescent="0.25">
      <c r="B510" s="39">
        <f t="shared" si="45"/>
        <v>-73.822303877489347</v>
      </c>
      <c r="C510" s="37">
        <f t="shared" si="42"/>
        <v>973.01181693093247</v>
      </c>
      <c r="D510" s="38">
        <f t="shared" si="41"/>
        <v>0.40542159038788855</v>
      </c>
      <c r="E510" s="37">
        <f t="shared" si="43"/>
        <v>973.41723852132031</v>
      </c>
      <c r="F510">
        <f t="shared" si="44"/>
        <v>215</v>
      </c>
    </row>
    <row r="511" spans="2:6" x14ac:dyDescent="0.25">
      <c r="B511" s="39">
        <f t="shared" si="45"/>
        <v>-73.822303877489347</v>
      </c>
      <c r="C511" s="37">
        <f t="shared" si="42"/>
        <v>899.59493464383092</v>
      </c>
      <c r="D511" s="38">
        <f t="shared" si="41"/>
        <v>0.37483122276826286</v>
      </c>
      <c r="E511" s="37">
        <f t="shared" si="43"/>
        <v>899.96976586659923</v>
      </c>
      <c r="F511">
        <f t="shared" si="44"/>
        <v>216</v>
      </c>
    </row>
    <row r="512" spans="2:6" x14ac:dyDescent="0.25">
      <c r="B512" s="39">
        <f t="shared" si="45"/>
        <v>-75.169433195372051</v>
      </c>
      <c r="C512" s="37">
        <f t="shared" si="42"/>
        <v>824.80033267122712</v>
      </c>
      <c r="D512" s="38">
        <f t="shared" si="41"/>
        <v>0.34366680527967802</v>
      </c>
      <c r="E512" s="37">
        <f t="shared" si="43"/>
        <v>825.14399947650679</v>
      </c>
      <c r="F512">
        <f t="shared" si="44"/>
        <v>217</v>
      </c>
    </row>
    <row r="513" spans="2:6" x14ac:dyDescent="0.25">
      <c r="B513" s="39">
        <f t="shared" si="45"/>
        <v>-75.169433195372051</v>
      </c>
      <c r="C513" s="37">
        <f t="shared" si="42"/>
        <v>749.97456628113468</v>
      </c>
      <c r="D513" s="38">
        <f t="shared" si="41"/>
        <v>0.31248940261713948</v>
      </c>
      <c r="E513" s="37">
        <f t="shared" si="43"/>
        <v>750.28705568375187</v>
      </c>
      <c r="F513">
        <f t="shared" si="44"/>
        <v>218</v>
      </c>
    </row>
    <row r="514" spans="2:6" x14ac:dyDescent="0.25">
      <c r="B514" s="39">
        <f t="shared" si="45"/>
        <v>-75.169433195372051</v>
      </c>
      <c r="C514" s="37">
        <f t="shared" si="42"/>
        <v>675.11762248837977</v>
      </c>
      <c r="D514" s="38">
        <f t="shared" si="41"/>
        <v>0.28129900937015823</v>
      </c>
      <c r="E514" s="37">
        <f t="shared" si="43"/>
        <v>675.39892149774994</v>
      </c>
      <c r="F514">
        <f t="shared" si="44"/>
        <v>219</v>
      </c>
    </row>
    <row r="515" spans="2:6" x14ac:dyDescent="0.25">
      <c r="B515" s="39">
        <f t="shared" si="45"/>
        <v>-75.169433195372051</v>
      </c>
      <c r="C515" s="37">
        <f t="shared" si="42"/>
        <v>600.22948830237783</v>
      </c>
      <c r="D515" s="38">
        <f t="shared" si="41"/>
        <v>0.25009562012599079</v>
      </c>
      <c r="E515" s="37">
        <f t="shared" si="43"/>
        <v>600.47958392250382</v>
      </c>
      <c r="F515">
        <f t="shared" si="44"/>
        <v>220</v>
      </c>
    </row>
    <row r="516" spans="2:6" x14ac:dyDescent="0.25">
      <c r="B516" s="39">
        <f t="shared" si="45"/>
        <v>-75.169433195372051</v>
      </c>
      <c r="C516" s="37">
        <f t="shared" si="42"/>
        <v>525.31015072713171</v>
      </c>
      <c r="D516" s="38">
        <f t="shared" si="41"/>
        <v>0.21887922946963823</v>
      </c>
      <c r="E516" s="37">
        <f t="shared" si="43"/>
        <v>525.52902995660133</v>
      </c>
      <c r="F516">
        <f t="shared" si="44"/>
        <v>221</v>
      </c>
    </row>
    <row r="517" spans="2:6" x14ac:dyDescent="0.25">
      <c r="B517" s="39">
        <f t="shared" si="45"/>
        <v>-75.169433195372051</v>
      </c>
      <c r="C517" s="37">
        <f t="shared" si="42"/>
        <v>450.35959676122928</v>
      </c>
      <c r="D517" s="38">
        <f t="shared" si="41"/>
        <v>0.18764983198384555</v>
      </c>
      <c r="E517" s="37">
        <f t="shared" si="43"/>
        <v>450.54724659321312</v>
      </c>
      <c r="F517">
        <f t="shared" si="44"/>
        <v>222</v>
      </c>
    </row>
    <row r="518" spans="2:6" x14ac:dyDescent="0.25">
      <c r="B518" s="39">
        <f t="shared" si="45"/>
        <v>-75.169433195372051</v>
      </c>
      <c r="C518" s="37">
        <f t="shared" si="42"/>
        <v>375.37781339784107</v>
      </c>
      <c r="D518" s="38">
        <f t="shared" si="41"/>
        <v>0.15640742224910045</v>
      </c>
      <c r="E518" s="37">
        <f t="shared" si="43"/>
        <v>375.53422082009018</v>
      </c>
      <c r="F518">
        <f t="shared" si="44"/>
        <v>223</v>
      </c>
    </row>
    <row r="519" spans="2:6" x14ac:dyDescent="0.25">
      <c r="B519" s="39">
        <f t="shared" si="45"/>
        <v>-75.169433195372051</v>
      </c>
      <c r="C519" s="37">
        <f t="shared" si="42"/>
        <v>300.36478762471813</v>
      </c>
      <c r="D519" s="38">
        <f t="shared" si="41"/>
        <v>0.12515199484363257</v>
      </c>
      <c r="E519" s="37">
        <f t="shared" si="43"/>
        <v>300.48993961956177</v>
      </c>
      <c r="F519">
        <f t="shared" si="44"/>
        <v>224</v>
      </c>
    </row>
    <row r="520" spans="2:6" x14ac:dyDescent="0.25">
      <c r="B520" s="39">
        <f t="shared" si="45"/>
        <v>-75.169433195372051</v>
      </c>
      <c r="C520" s="37">
        <f t="shared" si="42"/>
        <v>225.32050642418972</v>
      </c>
      <c r="D520" s="38">
        <f t="shared" si="41"/>
        <v>9.3883544343412381E-2</v>
      </c>
      <c r="E520" s="37">
        <f t="shared" si="43"/>
        <v>225.41438996853313</v>
      </c>
      <c r="F520">
        <f t="shared" si="44"/>
        <v>225</v>
      </c>
    </row>
    <row r="521" spans="2:6" x14ac:dyDescent="0.25">
      <c r="B521" s="39">
        <f t="shared" si="45"/>
        <v>-75.169433195372051</v>
      </c>
      <c r="C521" s="37">
        <f t="shared" si="42"/>
        <v>150.24495677316108</v>
      </c>
      <c r="D521" s="38">
        <f t="shared" ref="D521:D523" si="46">C521*$E$5/12</f>
        <v>6.2602065322150444E-2</v>
      </c>
      <c r="E521" s="37">
        <f t="shared" si="43"/>
        <v>150.30755883848323</v>
      </c>
      <c r="F521">
        <f t="shared" si="44"/>
        <v>226</v>
      </c>
    </row>
    <row r="522" spans="2:6" x14ac:dyDescent="0.25">
      <c r="B522" s="39">
        <f t="shared" si="45"/>
        <v>-75.169433195372051</v>
      </c>
      <c r="C522" s="37">
        <f t="shared" si="42"/>
        <v>75.138125643111181</v>
      </c>
      <c r="D522" s="38">
        <f t="shared" si="46"/>
        <v>3.1307552351296328E-2</v>
      </c>
      <c r="E522" s="37">
        <f t="shared" si="43"/>
        <v>75.169433195462474</v>
      </c>
      <c r="F522">
        <f t="shared" si="44"/>
        <v>227</v>
      </c>
    </row>
    <row r="523" spans="2:6" x14ac:dyDescent="0.25">
      <c r="B523" s="39">
        <f t="shared" si="45"/>
        <v>-75.169433195372051</v>
      </c>
      <c r="C523" s="37">
        <f t="shared" si="42"/>
        <v>9.042366855283035E-11</v>
      </c>
      <c r="D523" s="38">
        <f t="shared" si="46"/>
        <v>3.7676528563679314E-14</v>
      </c>
      <c r="E523" s="37">
        <f t="shared" si="43"/>
        <v>9.0461345081394027E-11</v>
      </c>
      <c r="F523">
        <f t="shared" si="44"/>
        <v>228</v>
      </c>
    </row>
  </sheetData>
  <mergeCells count="2">
    <mergeCell ref="B3:C3"/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4" sqref="G4:H5"/>
    </sheetView>
  </sheetViews>
  <sheetFormatPr baseColWidth="10" defaultRowHeight="15" x14ac:dyDescent="0.25"/>
  <cols>
    <col min="1" max="1" width="18.5703125" customWidth="1"/>
    <col min="2" max="3" width="14.85546875" customWidth="1"/>
    <col min="4" max="4" width="15.5703125" customWidth="1"/>
    <col min="5" max="5" width="12.5703125" customWidth="1"/>
    <col min="6" max="6" width="11.28515625" customWidth="1"/>
    <col min="7" max="7" width="13" customWidth="1"/>
  </cols>
  <sheetData>
    <row r="1" spans="1:8" x14ac:dyDescent="0.25">
      <c r="A1" s="79" t="s">
        <v>63</v>
      </c>
      <c r="B1" s="79"/>
      <c r="C1" s="79"/>
      <c r="D1" s="79"/>
      <c r="E1" s="79"/>
      <c r="F1" s="79"/>
      <c r="G1" s="79"/>
      <c r="H1" s="79"/>
    </row>
    <row r="2" spans="1:8" x14ac:dyDescent="0.25">
      <c r="A2" s="42"/>
      <c r="B2" s="43"/>
      <c r="C2" s="43"/>
      <c r="D2" s="43"/>
      <c r="E2" s="43"/>
      <c r="F2" s="43"/>
      <c r="G2" s="43"/>
      <c r="H2" s="43"/>
    </row>
    <row r="3" spans="1:8" x14ac:dyDescent="0.25">
      <c r="A3" s="43"/>
      <c r="B3" s="78" t="s">
        <v>51</v>
      </c>
      <c r="C3" s="78"/>
      <c r="D3" s="43"/>
      <c r="E3" s="43"/>
      <c r="F3" s="43"/>
      <c r="G3" s="43"/>
      <c r="H3" s="43"/>
    </row>
    <row r="4" spans="1:8" ht="90" x14ac:dyDescent="0.25">
      <c r="A4" s="43"/>
      <c r="B4" s="45" t="s">
        <v>43</v>
      </c>
      <c r="C4" s="45" t="s">
        <v>44</v>
      </c>
      <c r="D4" s="45" t="s">
        <v>59</v>
      </c>
      <c r="E4" s="45" t="s">
        <v>45</v>
      </c>
      <c r="F4" s="45" t="s">
        <v>46</v>
      </c>
      <c r="G4" s="48" t="s">
        <v>47</v>
      </c>
      <c r="H4" s="45" t="s">
        <v>52</v>
      </c>
    </row>
    <row r="5" spans="1:8" ht="33.75" customHeight="1" x14ac:dyDescent="0.25">
      <c r="A5" s="45" t="s">
        <v>42</v>
      </c>
      <c r="B5" s="46">
        <v>13500</v>
      </c>
      <c r="C5" s="46">
        <f>B5/12</f>
        <v>1125</v>
      </c>
      <c r="D5" s="46">
        <f>C5*40%</f>
        <v>450</v>
      </c>
      <c r="E5" s="46">
        <v>505.9</v>
      </c>
      <c r="F5" s="46">
        <f>735.64*1.5%*30</f>
        <v>331.03799999999995</v>
      </c>
      <c r="G5" s="49">
        <f>E5+F5</f>
        <v>836.93799999999987</v>
      </c>
      <c r="H5" s="47">
        <f>G5/C5</f>
        <v>0.74394488888888877</v>
      </c>
    </row>
  </sheetData>
  <mergeCells count="2">
    <mergeCell ref="B3:C3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1" sqref="A11"/>
    </sheetView>
  </sheetViews>
  <sheetFormatPr baseColWidth="10" defaultRowHeight="15" x14ac:dyDescent="0.25"/>
  <cols>
    <col min="1" max="1" width="32" customWidth="1"/>
    <col min="2" max="2" width="24.140625" bestFit="1" customWidth="1"/>
  </cols>
  <sheetData>
    <row r="1" spans="1:2" ht="45.75" customHeight="1" x14ac:dyDescent="0.25">
      <c r="A1" s="76" t="s">
        <v>0</v>
      </c>
      <c r="B1" s="76"/>
    </row>
    <row r="2" spans="1:2" x14ac:dyDescent="0.25">
      <c r="A2" s="57"/>
      <c r="B2" s="57"/>
    </row>
    <row r="3" spans="1:2" x14ac:dyDescent="0.25">
      <c r="A3" s="41" t="s">
        <v>1</v>
      </c>
      <c r="B3" s="58" t="s">
        <v>3</v>
      </c>
    </row>
    <row r="4" spans="1:2" ht="60" x14ac:dyDescent="0.25">
      <c r="A4" s="59" t="s">
        <v>2</v>
      </c>
      <c r="B4" s="60">
        <f>26.45*30.4</f>
        <v>804.07999999999993</v>
      </c>
    </row>
    <row r="5" spans="1:2" ht="30" x14ac:dyDescent="0.25">
      <c r="A5" s="59" t="s">
        <v>7</v>
      </c>
      <c r="B5" s="61">
        <v>41.961176680710999</v>
      </c>
    </row>
    <row r="6" spans="1:2" ht="30" x14ac:dyDescent="0.25">
      <c r="A6" s="59" t="s">
        <v>8</v>
      </c>
      <c r="B6" s="61">
        <v>119.505</v>
      </c>
    </row>
    <row r="7" spans="1:2" x14ac:dyDescent="0.25">
      <c r="A7" s="56" t="s">
        <v>5</v>
      </c>
      <c r="B7" s="62">
        <f>B6/B5-1</f>
        <v>1.8479897241522036</v>
      </c>
    </row>
    <row r="8" spans="1:2" ht="30" x14ac:dyDescent="0.25">
      <c r="A8" s="59" t="s">
        <v>4</v>
      </c>
      <c r="B8" s="60">
        <f>B4*(1+B7)</f>
        <v>2290.0115773963039</v>
      </c>
    </row>
    <row r="9" spans="1:2" ht="30" x14ac:dyDescent="0.25">
      <c r="A9" s="59" t="s">
        <v>6</v>
      </c>
      <c r="B9" s="60">
        <v>18.040500000000002</v>
      </c>
    </row>
    <row r="10" spans="1:2" ht="30" x14ac:dyDescent="0.25">
      <c r="A10" s="63" t="s">
        <v>9</v>
      </c>
      <c r="B10" s="64">
        <f>B8/B9</f>
        <v>126.93725658359267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7"/>
  <sheetViews>
    <sheetView topLeftCell="A398" workbookViewId="0">
      <selection activeCell="H416" sqref="H416"/>
    </sheetView>
  </sheetViews>
  <sheetFormatPr baseColWidth="10" defaultRowHeight="12.75" x14ac:dyDescent="0.2"/>
  <cols>
    <col min="1" max="1" width="12.7109375" style="2" bestFit="1" customWidth="1"/>
    <col min="2" max="2" width="18.5703125" style="2" bestFit="1" customWidth="1"/>
    <col min="3" max="4" width="9.140625" style="2" customWidth="1"/>
    <col min="5" max="5" width="10.140625" style="2" bestFit="1" customWidth="1"/>
    <col min="6" max="6" width="10.28515625" style="2" bestFit="1" customWidth="1"/>
    <col min="7" max="7" width="9.140625" style="2" customWidth="1"/>
    <col min="8" max="8" width="11.7109375" style="2" bestFit="1" customWidth="1"/>
    <col min="9" max="256" width="9.140625" style="2" customWidth="1"/>
    <col min="257" max="16384" width="11.42578125" style="2"/>
  </cols>
  <sheetData>
    <row r="1" spans="1:2" ht="15.75" x14ac:dyDescent="0.25">
      <c r="A1" s="26" t="s">
        <v>32</v>
      </c>
    </row>
    <row r="3" spans="1:2" x14ac:dyDescent="0.2">
      <c r="A3" s="2" t="s">
        <v>31</v>
      </c>
    </row>
    <row r="4" spans="1:2" x14ac:dyDescent="0.2">
      <c r="A4" s="25" t="s">
        <v>30</v>
      </c>
    </row>
    <row r="6" spans="1:2" x14ac:dyDescent="0.2">
      <c r="A6" s="2" t="s">
        <v>29</v>
      </c>
    </row>
    <row r="8" spans="1:2" x14ac:dyDescent="0.2">
      <c r="A8" s="24" t="s">
        <v>28</v>
      </c>
    </row>
    <row r="10" spans="1:2" ht="38.25" x14ac:dyDescent="0.2">
      <c r="A10" s="21" t="s">
        <v>27</v>
      </c>
      <c r="B10" s="23" t="s">
        <v>26</v>
      </c>
    </row>
    <row r="11" spans="1:2" ht="25.5" x14ac:dyDescent="0.2">
      <c r="A11" s="21" t="s">
        <v>25</v>
      </c>
      <c r="B11" s="20" t="s">
        <v>24</v>
      </c>
    </row>
    <row r="12" spans="1:2" x14ac:dyDescent="0.2">
      <c r="A12" s="21" t="s">
        <v>23</v>
      </c>
      <c r="B12" s="20" t="s">
        <v>22</v>
      </c>
    </row>
    <row r="13" spans="1:2" x14ac:dyDescent="0.2">
      <c r="A13" s="21" t="s">
        <v>21</v>
      </c>
      <c r="B13" s="20" t="s">
        <v>20</v>
      </c>
    </row>
    <row r="14" spans="1:2" x14ac:dyDescent="0.2">
      <c r="A14" s="21" t="s">
        <v>19</v>
      </c>
      <c r="B14" s="20" t="s">
        <v>18</v>
      </c>
    </row>
    <row r="15" spans="1:2" x14ac:dyDescent="0.2">
      <c r="A15" s="21" t="s">
        <v>17</v>
      </c>
      <c r="B15" s="20" t="s">
        <v>16</v>
      </c>
    </row>
    <row r="16" spans="1:2" x14ac:dyDescent="0.2">
      <c r="A16" s="21" t="s">
        <v>15</v>
      </c>
      <c r="B16" s="22" t="s">
        <v>14</v>
      </c>
    </row>
    <row r="17" spans="1:2" ht="25.5" x14ac:dyDescent="0.2">
      <c r="A17" s="21" t="s">
        <v>13</v>
      </c>
      <c r="B17" s="20" t="s">
        <v>12</v>
      </c>
    </row>
    <row r="18" spans="1:2" x14ac:dyDescent="0.2">
      <c r="A18" s="19" t="s">
        <v>11</v>
      </c>
      <c r="B18" s="18" t="s">
        <v>10</v>
      </c>
    </row>
    <row r="19" spans="1:2" x14ac:dyDescent="0.2">
      <c r="A19" s="8">
        <v>25204</v>
      </c>
      <c r="B19" s="3">
        <v>1.5434126596E-2</v>
      </c>
    </row>
    <row r="20" spans="1:2" x14ac:dyDescent="0.2">
      <c r="A20" s="7">
        <v>25235</v>
      </c>
      <c r="B20" s="3">
        <v>1.5489521629000001E-2</v>
      </c>
    </row>
    <row r="21" spans="1:2" x14ac:dyDescent="0.2">
      <c r="A21" s="6">
        <v>25263</v>
      </c>
      <c r="B21" s="3">
        <v>1.5504809914E-2</v>
      </c>
    </row>
    <row r="22" spans="1:2" x14ac:dyDescent="0.2">
      <c r="A22" s="5">
        <v>25294</v>
      </c>
      <c r="B22" s="3">
        <v>1.5546833732E-2</v>
      </c>
    </row>
    <row r="23" spans="1:2" x14ac:dyDescent="0.2">
      <c r="A23" s="4">
        <v>25324</v>
      </c>
      <c r="B23" s="3">
        <v>1.5546833732E-2</v>
      </c>
    </row>
    <row r="24" spans="1:2" x14ac:dyDescent="0.2">
      <c r="A24" s="16">
        <v>25355</v>
      </c>
      <c r="B24" s="3">
        <v>1.5602235662000001E-2</v>
      </c>
    </row>
    <row r="25" spans="1:2" x14ac:dyDescent="0.2">
      <c r="A25" s="15">
        <v>25385</v>
      </c>
      <c r="B25" s="3">
        <v>1.5661457938000001E-2</v>
      </c>
    </row>
    <row r="26" spans="1:2" x14ac:dyDescent="0.2">
      <c r="A26" s="14">
        <v>25416</v>
      </c>
      <c r="B26" s="3">
        <v>1.5678656395999999E-2</v>
      </c>
    </row>
    <row r="27" spans="1:2" x14ac:dyDescent="0.2">
      <c r="A27" s="13">
        <v>25447</v>
      </c>
      <c r="B27" s="3">
        <v>1.5825753553000001E-2</v>
      </c>
    </row>
    <row r="28" spans="1:2" x14ac:dyDescent="0.2">
      <c r="A28" s="12">
        <v>25477</v>
      </c>
      <c r="B28" s="3">
        <v>1.5991959342000001E-2</v>
      </c>
    </row>
    <row r="29" spans="1:2" x14ac:dyDescent="0.2">
      <c r="A29" s="11">
        <v>25508</v>
      </c>
      <c r="B29" s="3">
        <v>1.5993869514999998E-2</v>
      </c>
    </row>
    <row r="30" spans="1:2" x14ac:dyDescent="0.2">
      <c r="A30" s="10">
        <v>25538</v>
      </c>
      <c r="B30" s="3">
        <v>1.6114224242E-2</v>
      </c>
    </row>
    <row r="31" spans="1:2" x14ac:dyDescent="0.2">
      <c r="A31" s="8">
        <v>25569</v>
      </c>
      <c r="B31" s="3">
        <v>1.6236489141999998E-2</v>
      </c>
    </row>
    <row r="32" spans="1:2" x14ac:dyDescent="0.2">
      <c r="A32" s="7">
        <v>25600</v>
      </c>
      <c r="B32" s="3">
        <v>1.6234578969000001E-2</v>
      </c>
    </row>
    <row r="33" spans="1:2" x14ac:dyDescent="0.2">
      <c r="A33" s="6">
        <v>25628</v>
      </c>
      <c r="B33" s="3">
        <v>1.6282340204E-2</v>
      </c>
    </row>
    <row r="34" spans="1:2" x14ac:dyDescent="0.2">
      <c r="A34" s="5">
        <v>25659</v>
      </c>
      <c r="B34" s="3">
        <v>1.6303352112999998E-2</v>
      </c>
    </row>
    <row r="35" spans="1:2" x14ac:dyDescent="0.2">
      <c r="A35" s="4">
        <v>25689</v>
      </c>
      <c r="B35" s="3">
        <v>1.6337742132999999E-2</v>
      </c>
    </row>
    <row r="36" spans="1:2" x14ac:dyDescent="0.2">
      <c r="A36" s="16">
        <v>25720</v>
      </c>
      <c r="B36" s="3">
        <v>1.6437084950999999E-2</v>
      </c>
    </row>
    <row r="37" spans="1:2" x14ac:dyDescent="0.2">
      <c r="A37" s="15">
        <v>25750</v>
      </c>
      <c r="B37" s="3">
        <v>1.6517319137000001E-2</v>
      </c>
    </row>
    <row r="38" spans="1:2" x14ac:dyDescent="0.2">
      <c r="A38" s="14">
        <v>25781</v>
      </c>
      <c r="B38" s="3">
        <v>1.6593732975999999E-2</v>
      </c>
    </row>
    <row r="39" spans="1:2" x14ac:dyDescent="0.2">
      <c r="A39" s="13">
        <v>25812</v>
      </c>
      <c r="B39" s="3">
        <v>1.6633853516999999E-2</v>
      </c>
    </row>
    <row r="40" spans="1:2" x14ac:dyDescent="0.2">
      <c r="A40" s="12">
        <v>25842</v>
      </c>
      <c r="B40" s="3">
        <v>1.6639584036999999E-2</v>
      </c>
    </row>
    <row r="41" spans="1:2" x14ac:dyDescent="0.2">
      <c r="A41" s="11">
        <v>25873</v>
      </c>
      <c r="B41" s="3">
        <v>1.6729375987E-2</v>
      </c>
    </row>
    <row r="42" spans="1:2" x14ac:dyDescent="0.2">
      <c r="A42" s="10">
        <v>25903</v>
      </c>
      <c r="B42" s="3">
        <v>1.6870742623E-2</v>
      </c>
    </row>
    <row r="43" spans="1:2" x14ac:dyDescent="0.2">
      <c r="A43" s="8">
        <v>25934</v>
      </c>
      <c r="B43" s="3">
        <v>1.7036948412E-2</v>
      </c>
    </row>
    <row r="44" spans="1:2" x14ac:dyDescent="0.2">
      <c r="A44" s="7">
        <v>25965</v>
      </c>
      <c r="B44" s="3">
        <v>1.710763173E-2</v>
      </c>
    </row>
    <row r="45" spans="1:2" x14ac:dyDescent="0.2">
      <c r="A45" s="6">
        <v>25993</v>
      </c>
      <c r="B45" s="3">
        <v>1.7172584527E-2</v>
      </c>
    </row>
    <row r="46" spans="1:2" x14ac:dyDescent="0.2">
      <c r="A46" s="5">
        <v>26024</v>
      </c>
      <c r="B46" s="3">
        <v>1.7260466302999999E-2</v>
      </c>
    </row>
    <row r="47" spans="1:2" x14ac:dyDescent="0.2">
      <c r="A47" s="4">
        <v>26054</v>
      </c>
      <c r="B47" s="3">
        <v>1.7296766496999998E-2</v>
      </c>
    </row>
    <row r="48" spans="1:2" x14ac:dyDescent="0.2">
      <c r="A48" s="16">
        <v>26085</v>
      </c>
      <c r="B48" s="3">
        <v>1.7375090509000001E-2</v>
      </c>
    </row>
    <row r="49" spans="1:2" x14ac:dyDescent="0.2">
      <c r="A49" s="15">
        <v>26115</v>
      </c>
      <c r="B49" s="3">
        <v>1.7361719293999999E-2</v>
      </c>
    </row>
    <row r="50" spans="1:2" x14ac:dyDescent="0.2">
      <c r="A50" s="14">
        <v>26146</v>
      </c>
      <c r="B50" s="3">
        <v>1.7520277492000001E-2</v>
      </c>
    </row>
    <row r="51" spans="1:2" x14ac:dyDescent="0.2">
      <c r="A51" s="13">
        <v>26177</v>
      </c>
      <c r="B51" s="3">
        <v>1.7577589594999998E-2</v>
      </c>
    </row>
    <row r="52" spans="1:2" x14ac:dyDescent="0.2">
      <c r="A52" s="12">
        <v>26207</v>
      </c>
      <c r="B52" s="3">
        <v>1.7594788053E-2</v>
      </c>
    </row>
    <row r="53" spans="1:2" x14ac:dyDescent="0.2">
      <c r="A53" s="11">
        <v>26238</v>
      </c>
      <c r="B53" s="3">
        <v>1.7623440657E-2</v>
      </c>
    </row>
    <row r="54" spans="1:2" x14ac:dyDescent="0.2">
      <c r="A54" s="10">
        <v>26268</v>
      </c>
      <c r="B54" s="3">
        <v>1.7707502085999999E-2</v>
      </c>
    </row>
    <row r="55" spans="1:2" x14ac:dyDescent="0.2">
      <c r="A55" s="8">
        <v>26299</v>
      </c>
      <c r="B55" s="3">
        <v>1.7785826098000002E-2</v>
      </c>
    </row>
    <row r="56" spans="1:2" x14ac:dyDescent="0.2">
      <c r="A56" s="7">
        <v>26330</v>
      </c>
      <c r="B56" s="3">
        <v>1.7841228027999999E-2</v>
      </c>
    </row>
    <row r="57" spans="1:2" x14ac:dyDescent="0.2">
      <c r="A57" s="6">
        <v>26359</v>
      </c>
      <c r="B57" s="3">
        <v>1.7938660671999999E-2</v>
      </c>
    </row>
    <row r="58" spans="1:2" x14ac:dyDescent="0.2">
      <c r="A58" s="5">
        <v>26390</v>
      </c>
      <c r="B58" s="3">
        <v>1.8051374703999999E-2</v>
      </c>
    </row>
    <row r="59" spans="1:2" x14ac:dyDescent="0.2">
      <c r="A59" s="4">
        <v>26420</v>
      </c>
      <c r="B59" s="3">
        <v>1.8087668001999999E-2</v>
      </c>
    </row>
    <row r="60" spans="1:2" x14ac:dyDescent="0.2">
      <c r="A60" s="16">
        <v>26451</v>
      </c>
      <c r="B60" s="3">
        <v>1.8221393943999999E-2</v>
      </c>
    </row>
    <row r="61" spans="1:2" x14ac:dyDescent="0.2">
      <c r="A61" s="15">
        <v>26481</v>
      </c>
      <c r="B61" s="3">
        <v>1.8290173983999999E-2</v>
      </c>
    </row>
    <row r="62" spans="1:2" x14ac:dyDescent="0.2">
      <c r="A62" s="14">
        <v>26512</v>
      </c>
      <c r="B62" s="3">
        <v>1.8410528711000001E-2</v>
      </c>
    </row>
    <row r="63" spans="1:2" x14ac:dyDescent="0.2">
      <c r="A63" s="13">
        <v>26543</v>
      </c>
      <c r="B63" s="3">
        <v>1.8494583243999999E-2</v>
      </c>
    </row>
    <row r="64" spans="1:2" x14ac:dyDescent="0.2">
      <c r="A64" s="12">
        <v>26573</v>
      </c>
      <c r="B64" s="3">
        <v>1.8507954459000001E-2</v>
      </c>
    </row>
    <row r="65" spans="1:2" x14ac:dyDescent="0.2">
      <c r="A65" s="11">
        <v>26604</v>
      </c>
      <c r="B65" s="3">
        <v>1.8628309185999999E-2</v>
      </c>
    </row>
    <row r="66" spans="1:2" x14ac:dyDescent="0.2">
      <c r="A66" s="10">
        <v>26634</v>
      </c>
      <c r="B66" s="3">
        <v>1.8691358706E-2</v>
      </c>
    </row>
    <row r="67" spans="1:2" x14ac:dyDescent="0.2">
      <c r="A67" s="8">
        <v>26665</v>
      </c>
      <c r="B67" s="3">
        <v>1.8962630937E-2</v>
      </c>
    </row>
    <row r="68" spans="1:2" x14ac:dyDescent="0.2">
      <c r="A68" s="7">
        <v>26696</v>
      </c>
      <c r="B68" s="3">
        <v>1.9119285856999998E-2</v>
      </c>
    </row>
    <row r="69" spans="1:2" x14ac:dyDescent="0.2">
      <c r="A69" s="6">
        <v>26724</v>
      </c>
      <c r="B69" s="3">
        <v>1.9287401818999999E-2</v>
      </c>
    </row>
    <row r="70" spans="1:2" x14ac:dyDescent="0.2">
      <c r="A70" s="5">
        <v>26755</v>
      </c>
      <c r="B70" s="3">
        <v>1.9593064069999999E-2</v>
      </c>
    </row>
    <row r="71" spans="1:2" x14ac:dyDescent="0.2">
      <c r="A71" s="4">
        <v>26785</v>
      </c>
      <c r="B71" s="3">
        <v>1.9801300572999999E-2</v>
      </c>
    </row>
    <row r="72" spans="1:2" x14ac:dyDescent="0.2">
      <c r="A72" s="16">
        <v>26816</v>
      </c>
      <c r="B72" s="3">
        <v>1.9963679118E-2</v>
      </c>
    </row>
    <row r="73" spans="1:2" x14ac:dyDescent="0.2">
      <c r="A73" s="15">
        <v>26846</v>
      </c>
      <c r="B73" s="3">
        <v>2.0475667699E-2</v>
      </c>
    </row>
    <row r="74" spans="1:2" x14ac:dyDescent="0.2">
      <c r="A74" s="14">
        <v>26877</v>
      </c>
      <c r="B74" s="3">
        <v>2.0804258929000001E-2</v>
      </c>
    </row>
    <row r="75" spans="1:2" x14ac:dyDescent="0.2">
      <c r="A75" s="13">
        <v>26908</v>
      </c>
      <c r="B75" s="3">
        <v>2.1299049051E-2</v>
      </c>
    </row>
    <row r="76" spans="1:2" x14ac:dyDescent="0.2">
      <c r="A76" s="12">
        <v>26938</v>
      </c>
      <c r="B76" s="3">
        <v>2.1572238351E-2</v>
      </c>
    </row>
    <row r="77" spans="1:2" x14ac:dyDescent="0.2">
      <c r="A77" s="11">
        <v>26969</v>
      </c>
      <c r="B77" s="3">
        <v>2.1837786957000001E-2</v>
      </c>
    </row>
    <row r="78" spans="1:2" x14ac:dyDescent="0.2">
      <c r="A78" s="10">
        <v>26999</v>
      </c>
      <c r="B78" s="3">
        <v>2.2686000564999999E-2</v>
      </c>
    </row>
    <row r="79" spans="1:2" x14ac:dyDescent="0.2">
      <c r="A79" s="8">
        <v>27030</v>
      </c>
      <c r="B79" s="3">
        <v>2.3497920876E-2</v>
      </c>
    </row>
    <row r="80" spans="1:2" x14ac:dyDescent="0.2">
      <c r="A80" s="7">
        <v>27061</v>
      </c>
      <c r="B80" s="3">
        <v>2.4029011191999999E-2</v>
      </c>
    </row>
    <row r="81" spans="1:2" x14ac:dyDescent="0.2">
      <c r="A81" s="6">
        <v>27089</v>
      </c>
      <c r="B81" s="3">
        <v>2.4214325612000001E-2</v>
      </c>
    </row>
    <row r="82" spans="1:2" x14ac:dyDescent="0.2">
      <c r="A82" s="5">
        <v>27120</v>
      </c>
      <c r="B82" s="3">
        <v>2.4542909945999999E-2</v>
      </c>
    </row>
    <row r="83" spans="1:2" x14ac:dyDescent="0.2">
      <c r="A83" s="4">
        <v>27150</v>
      </c>
      <c r="B83" s="3">
        <v>2.4735865060000001E-2</v>
      </c>
    </row>
    <row r="84" spans="1:2" x14ac:dyDescent="0.2">
      <c r="A84" s="16">
        <v>27181</v>
      </c>
      <c r="B84" s="3">
        <v>2.4980394861E-2</v>
      </c>
    </row>
    <row r="85" spans="1:2" x14ac:dyDescent="0.2">
      <c r="A85" s="15">
        <v>27211</v>
      </c>
      <c r="B85" s="3">
        <v>2.5341459042000001E-2</v>
      </c>
    </row>
    <row r="86" spans="1:2" x14ac:dyDescent="0.2">
      <c r="A86" s="14">
        <v>27242</v>
      </c>
      <c r="B86" s="3">
        <v>2.5608917820999999E-2</v>
      </c>
    </row>
    <row r="87" spans="1:2" x14ac:dyDescent="0.2">
      <c r="A87" s="13">
        <v>27273</v>
      </c>
      <c r="B87" s="3">
        <v>2.5899298684E-2</v>
      </c>
    </row>
    <row r="88" spans="1:2" x14ac:dyDescent="0.2">
      <c r="A88" s="12">
        <v>27303</v>
      </c>
      <c r="B88" s="3">
        <v>2.6413190542E-2</v>
      </c>
    </row>
    <row r="89" spans="1:2" x14ac:dyDescent="0.2">
      <c r="A89" s="11">
        <v>27334</v>
      </c>
      <c r="B89" s="3">
        <v>2.7146786839999999E-2</v>
      </c>
    </row>
    <row r="90" spans="1:2" x14ac:dyDescent="0.2">
      <c r="A90" s="10">
        <v>27364</v>
      </c>
      <c r="B90" s="3">
        <v>2.7358843689999999E-2</v>
      </c>
    </row>
    <row r="91" spans="1:2" x14ac:dyDescent="0.2">
      <c r="A91" s="8">
        <v>27395</v>
      </c>
      <c r="B91" s="3">
        <v>2.7708446828999998E-2</v>
      </c>
    </row>
    <row r="92" spans="1:2" x14ac:dyDescent="0.2">
      <c r="A92" s="7">
        <v>27426</v>
      </c>
      <c r="B92" s="3">
        <v>2.7861274506000001E-2</v>
      </c>
    </row>
    <row r="93" spans="1:2" x14ac:dyDescent="0.2">
      <c r="A93" s="6">
        <v>27454</v>
      </c>
      <c r="B93" s="3">
        <v>2.8037031162999999E-2</v>
      </c>
    </row>
    <row r="94" spans="1:2" x14ac:dyDescent="0.2">
      <c r="A94" s="5">
        <v>27485</v>
      </c>
      <c r="B94" s="3">
        <v>2.8273920269E-2</v>
      </c>
    </row>
    <row r="95" spans="1:2" x14ac:dyDescent="0.2">
      <c r="A95" s="4">
        <v>27515</v>
      </c>
      <c r="B95" s="3">
        <v>2.8652182908E-2</v>
      </c>
    </row>
    <row r="96" spans="1:2" x14ac:dyDescent="0.2">
      <c r="A96" s="16">
        <v>27546</v>
      </c>
      <c r="B96" s="3">
        <v>2.9139332335999999E-2</v>
      </c>
    </row>
    <row r="97" spans="1:2" x14ac:dyDescent="0.2">
      <c r="A97" s="15">
        <v>27576</v>
      </c>
      <c r="B97" s="3">
        <v>2.9372401095E-2</v>
      </c>
    </row>
    <row r="98" spans="1:2" x14ac:dyDescent="0.2">
      <c r="A98" s="14">
        <v>27607</v>
      </c>
      <c r="B98" s="3">
        <v>2.9626488659999999E-2</v>
      </c>
    </row>
    <row r="99" spans="1:2" x14ac:dyDescent="0.2">
      <c r="A99" s="13">
        <v>27638</v>
      </c>
      <c r="B99" s="3">
        <v>2.9842358961000001E-2</v>
      </c>
    </row>
    <row r="100" spans="1:2" x14ac:dyDescent="0.2">
      <c r="A100" s="12">
        <v>27668</v>
      </c>
      <c r="B100" s="3">
        <v>2.9995193534E-2</v>
      </c>
    </row>
    <row r="101" spans="1:2" x14ac:dyDescent="0.2">
      <c r="A101" s="11">
        <v>27699</v>
      </c>
      <c r="B101" s="3">
        <v>3.0205340210999999E-2</v>
      </c>
    </row>
    <row r="102" spans="1:2" x14ac:dyDescent="0.2">
      <c r="A102" s="10">
        <v>27729</v>
      </c>
      <c r="B102" s="3">
        <v>3.0451780184999999E-2</v>
      </c>
    </row>
    <row r="103" spans="1:2" x14ac:dyDescent="0.2">
      <c r="A103" s="8">
        <v>27760</v>
      </c>
      <c r="B103" s="3">
        <v>3.1040182603999999E-2</v>
      </c>
    </row>
    <row r="104" spans="1:2" x14ac:dyDescent="0.2">
      <c r="A104" s="7">
        <v>27791</v>
      </c>
      <c r="B104" s="3">
        <v>3.1620944328999999E-2</v>
      </c>
    </row>
    <row r="105" spans="1:2" x14ac:dyDescent="0.2">
      <c r="A105" s="6">
        <v>27820</v>
      </c>
      <c r="B105" s="3">
        <v>3.1930426927000002E-2</v>
      </c>
    </row>
    <row r="106" spans="1:2" x14ac:dyDescent="0.2">
      <c r="A106" s="5">
        <v>27851</v>
      </c>
      <c r="B106" s="3">
        <v>3.2153944818999997E-2</v>
      </c>
    </row>
    <row r="107" spans="1:2" x14ac:dyDescent="0.2">
      <c r="A107" s="4">
        <v>27881</v>
      </c>
      <c r="B107" s="3">
        <v>3.2379372884000002E-2</v>
      </c>
    </row>
    <row r="108" spans="1:2" x14ac:dyDescent="0.2">
      <c r="A108" s="16">
        <v>27912</v>
      </c>
      <c r="B108" s="3">
        <v>3.2509278478000003E-2</v>
      </c>
    </row>
    <row r="109" spans="1:2" x14ac:dyDescent="0.2">
      <c r="A109" s="15">
        <v>27942</v>
      </c>
      <c r="B109" s="3">
        <v>3.2784377952000003E-2</v>
      </c>
    </row>
    <row r="110" spans="1:2" x14ac:dyDescent="0.2">
      <c r="A110" s="14">
        <v>27973</v>
      </c>
      <c r="B110" s="3">
        <v>3.3097680897999998E-2</v>
      </c>
    </row>
    <row r="111" spans="1:2" x14ac:dyDescent="0.2">
      <c r="A111" s="13">
        <v>28004</v>
      </c>
      <c r="B111" s="3">
        <v>3.4226731396E-2</v>
      </c>
    </row>
    <row r="112" spans="1:2" x14ac:dyDescent="0.2">
      <c r="A112" s="12">
        <v>28034</v>
      </c>
      <c r="B112" s="3">
        <v>3.6154324095000002E-2</v>
      </c>
    </row>
    <row r="113" spans="1:2" x14ac:dyDescent="0.2">
      <c r="A113" s="11">
        <v>28065</v>
      </c>
      <c r="B113" s="3">
        <v>3.7787715584000001E-2</v>
      </c>
    </row>
    <row r="114" spans="1:2" x14ac:dyDescent="0.2">
      <c r="A114" s="10">
        <v>28095</v>
      </c>
      <c r="B114" s="3">
        <v>3.8735272010000002E-2</v>
      </c>
    </row>
    <row r="115" spans="1:2" x14ac:dyDescent="0.2">
      <c r="A115" s="8">
        <v>28126</v>
      </c>
      <c r="B115" s="3">
        <v>3.9969395847000003E-2</v>
      </c>
    </row>
    <row r="116" spans="1:2" x14ac:dyDescent="0.2">
      <c r="A116" s="7">
        <v>28157</v>
      </c>
      <c r="B116" s="3">
        <v>4.0851999476000003E-2</v>
      </c>
    </row>
    <row r="117" spans="1:2" x14ac:dyDescent="0.2">
      <c r="A117" s="6">
        <v>28185</v>
      </c>
      <c r="B117" s="3">
        <v>4.1564576968999997E-2</v>
      </c>
    </row>
    <row r="118" spans="1:2" x14ac:dyDescent="0.2">
      <c r="A118" s="5">
        <v>28216</v>
      </c>
      <c r="B118" s="3">
        <v>4.2193099929E-2</v>
      </c>
    </row>
    <row r="119" spans="1:2" x14ac:dyDescent="0.2">
      <c r="A119" s="4">
        <v>28246</v>
      </c>
      <c r="B119" s="3">
        <v>4.2563714976999997E-2</v>
      </c>
    </row>
    <row r="120" spans="1:2" x14ac:dyDescent="0.2">
      <c r="A120" s="16">
        <v>28277</v>
      </c>
      <c r="B120" s="3">
        <v>4.3085254424999997E-2</v>
      </c>
    </row>
    <row r="121" spans="1:2" x14ac:dyDescent="0.2">
      <c r="A121" s="15">
        <v>28307</v>
      </c>
      <c r="B121" s="3">
        <v>4.3572410749E-2</v>
      </c>
    </row>
    <row r="122" spans="1:2" x14ac:dyDescent="0.2">
      <c r="A122" s="14">
        <v>28338</v>
      </c>
      <c r="B122" s="3">
        <v>4.4466475419E-2</v>
      </c>
    </row>
    <row r="123" spans="1:2" x14ac:dyDescent="0.2">
      <c r="A123" s="13">
        <v>28369</v>
      </c>
      <c r="B123" s="3">
        <v>4.5255473647E-2</v>
      </c>
    </row>
    <row r="124" spans="1:2" x14ac:dyDescent="0.2">
      <c r="A124" s="12">
        <v>28399</v>
      </c>
      <c r="B124" s="3">
        <v>4.5601256439000003E-2</v>
      </c>
    </row>
    <row r="125" spans="1:2" x14ac:dyDescent="0.2">
      <c r="A125" s="11">
        <v>28430</v>
      </c>
      <c r="B125" s="3">
        <v>4.6099866907999998E-2</v>
      </c>
    </row>
    <row r="126" spans="1:2" x14ac:dyDescent="0.2">
      <c r="A126" s="10">
        <v>28460</v>
      </c>
      <c r="B126" s="3">
        <v>4.6737940736000003E-2</v>
      </c>
    </row>
    <row r="127" spans="1:2" x14ac:dyDescent="0.2">
      <c r="A127" s="8">
        <v>28491</v>
      </c>
      <c r="B127" s="3">
        <v>4.7777199286000001E-2</v>
      </c>
    </row>
    <row r="128" spans="1:2" x14ac:dyDescent="0.2">
      <c r="A128" s="7">
        <v>28522</v>
      </c>
      <c r="B128" s="3">
        <v>4.8463034348999998E-2</v>
      </c>
    </row>
    <row r="129" spans="1:2" x14ac:dyDescent="0.2">
      <c r="A129" s="6">
        <v>28550</v>
      </c>
      <c r="B129" s="3">
        <v>4.8967375339000002E-2</v>
      </c>
    </row>
    <row r="130" spans="1:2" x14ac:dyDescent="0.2">
      <c r="A130" s="5">
        <v>28581</v>
      </c>
      <c r="B130" s="3">
        <v>4.9511843765999999E-2</v>
      </c>
    </row>
    <row r="131" spans="1:2" x14ac:dyDescent="0.2">
      <c r="A131" s="4">
        <v>28611</v>
      </c>
      <c r="B131" s="3">
        <v>4.9997083019999999E-2</v>
      </c>
    </row>
    <row r="132" spans="1:2" x14ac:dyDescent="0.2">
      <c r="A132" s="16">
        <v>28642</v>
      </c>
      <c r="B132" s="3">
        <v>5.0684828256999999E-2</v>
      </c>
    </row>
    <row r="133" spans="1:2" x14ac:dyDescent="0.2">
      <c r="A133" s="15">
        <v>28672</v>
      </c>
      <c r="B133" s="3">
        <v>5.1544509803000002E-2</v>
      </c>
    </row>
    <row r="134" spans="1:2" x14ac:dyDescent="0.2">
      <c r="A134" s="14">
        <v>28703</v>
      </c>
      <c r="B134" s="3">
        <v>5.2058408556000003E-2</v>
      </c>
    </row>
    <row r="135" spans="1:2" x14ac:dyDescent="0.2">
      <c r="A135" s="13">
        <v>28734</v>
      </c>
      <c r="B135" s="3">
        <v>5.2652541496000002E-2</v>
      </c>
    </row>
    <row r="136" spans="1:2" x14ac:dyDescent="0.2">
      <c r="A136" s="12">
        <v>28764</v>
      </c>
      <c r="B136" s="3">
        <v>5.3290615324E-2</v>
      </c>
    </row>
    <row r="137" spans="1:2" x14ac:dyDescent="0.2">
      <c r="A137" s="11">
        <v>28795</v>
      </c>
      <c r="B137" s="3">
        <v>5.3838897201999997E-2</v>
      </c>
    </row>
    <row r="138" spans="1:2" x14ac:dyDescent="0.2">
      <c r="A138" s="10">
        <v>28825</v>
      </c>
      <c r="B138" s="3">
        <v>5.4295483853000003E-2</v>
      </c>
    </row>
    <row r="139" spans="1:2" x14ac:dyDescent="0.2">
      <c r="A139" s="8">
        <v>28856</v>
      </c>
      <c r="B139" s="3">
        <v>5.6223076551999998E-2</v>
      </c>
    </row>
    <row r="140" spans="1:2" x14ac:dyDescent="0.2">
      <c r="A140" s="7">
        <v>28887</v>
      </c>
      <c r="B140" s="3">
        <v>5.7031176514999997E-2</v>
      </c>
    </row>
    <row r="141" spans="1:2" x14ac:dyDescent="0.2">
      <c r="A141" s="6">
        <v>28915</v>
      </c>
      <c r="B141" s="3">
        <v>5.7804886457999999E-2</v>
      </c>
    </row>
    <row r="142" spans="1:2" x14ac:dyDescent="0.2">
      <c r="A142" s="5">
        <v>28946</v>
      </c>
      <c r="B142" s="3">
        <v>5.8322605559999997E-2</v>
      </c>
    </row>
    <row r="143" spans="1:2" x14ac:dyDescent="0.2">
      <c r="A143" s="4">
        <v>28976</v>
      </c>
      <c r="B143" s="3">
        <v>5.9086771530999997E-2</v>
      </c>
    </row>
    <row r="144" spans="1:2" x14ac:dyDescent="0.2">
      <c r="A144" s="16">
        <v>29007</v>
      </c>
      <c r="B144" s="3">
        <v>5.9742036920999997E-2</v>
      </c>
    </row>
    <row r="145" spans="1:2" x14ac:dyDescent="0.2">
      <c r="A145" s="15">
        <v>29037</v>
      </c>
      <c r="B145" s="3">
        <v>6.0466075454999997E-2</v>
      </c>
    </row>
    <row r="146" spans="1:2" x14ac:dyDescent="0.2">
      <c r="A146" s="14">
        <v>29068</v>
      </c>
      <c r="B146" s="3">
        <v>6.1381158930999997E-2</v>
      </c>
    </row>
    <row r="147" spans="1:2" x14ac:dyDescent="0.2">
      <c r="A147" s="13">
        <v>29099</v>
      </c>
      <c r="B147" s="3">
        <v>6.2133856964999998E-2</v>
      </c>
    </row>
    <row r="148" spans="1:2" x14ac:dyDescent="0.2">
      <c r="A148" s="12">
        <v>29129</v>
      </c>
      <c r="B148" s="3">
        <v>6.3218966574999994E-2</v>
      </c>
    </row>
    <row r="149" spans="1:2" x14ac:dyDescent="0.2">
      <c r="A149" s="11">
        <v>29160</v>
      </c>
      <c r="B149" s="3">
        <v>6.4032797059999993E-2</v>
      </c>
    </row>
    <row r="150" spans="1:2" x14ac:dyDescent="0.2">
      <c r="A150" s="10">
        <v>29190</v>
      </c>
      <c r="B150" s="3">
        <v>6.5165661010000001E-2</v>
      </c>
    </row>
    <row r="151" spans="1:2" x14ac:dyDescent="0.2">
      <c r="A151" s="8">
        <v>29221</v>
      </c>
      <c r="B151" s="3">
        <v>6.8342658934000003E-2</v>
      </c>
    </row>
    <row r="152" spans="1:2" x14ac:dyDescent="0.2">
      <c r="A152" s="7">
        <v>29252</v>
      </c>
      <c r="B152" s="3">
        <v>6.9922558667000007E-2</v>
      </c>
    </row>
    <row r="153" spans="1:2" x14ac:dyDescent="0.2">
      <c r="A153" s="6">
        <v>29281</v>
      </c>
      <c r="B153" s="3">
        <v>7.1361091764000004E-2</v>
      </c>
    </row>
    <row r="154" spans="1:2" x14ac:dyDescent="0.2">
      <c r="A154" s="5">
        <v>29312</v>
      </c>
      <c r="B154" s="3">
        <v>7.2608579919999999E-2</v>
      </c>
    </row>
    <row r="155" spans="1:2" x14ac:dyDescent="0.2">
      <c r="A155" s="4">
        <v>29342</v>
      </c>
      <c r="B155" s="3">
        <v>7.3793032349000004E-2</v>
      </c>
    </row>
    <row r="156" spans="1:2" x14ac:dyDescent="0.2">
      <c r="A156" s="16">
        <v>29373</v>
      </c>
      <c r="B156" s="3">
        <v>7.5256397702000002E-2</v>
      </c>
    </row>
    <row r="157" spans="1:2" x14ac:dyDescent="0.2">
      <c r="A157" s="15">
        <v>29403</v>
      </c>
      <c r="B157" s="3">
        <v>7.7357836883999997E-2</v>
      </c>
    </row>
    <row r="158" spans="1:2" x14ac:dyDescent="0.2">
      <c r="A158" s="14">
        <v>29434</v>
      </c>
      <c r="B158" s="3">
        <v>7.8960658700000005E-2</v>
      </c>
    </row>
    <row r="159" spans="1:2" x14ac:dyDescent="0.2">
      <c r="A159" s="13">
        <v>29465</v>
      </c>
      <c r="B159" s="3">
        <v>7.9837538703000005E-2</v>
      </c>
    </row>
    <row r="160" spans="1:2" x14ac:dyDescent="0.2">
      <c r="A160" s="12">
        <v>29495</v>
      </c>
      <c r="B160" s="3">
        <v>8.1046816492000004E-2</v>
      </c>
    </row>
    <row r="161" spans="1:2" x14ac:dyDescent="0.2">
      <c r="A161" s="11">
        <v>29526</v>
      </c>
      <c r="B161" s="3">
        <v>8.2452876639E-2</v>
      </c>
    </row>
    <row r="162" spans="1:2" x14ac:dyDescent="0.2">
      <c r="A162" s="10">
        <v>29556</v>
      </c>
      <c r="B162" s="3">
        <v>8.4615448270000004E-2</v>
      </c>
    </row>
    <row r="163" spans="1:2" x14ac:dyDescent="0.2">
      <c r="A163" s="8">
        <v>29587</v>
      </c>
      <c r="B163" s="3">
        <v>8.7341590063999996E-2</v>
      </c>
    </row>
    <row r="164" spans="1:2" x14ac:dyDescent="0.2">
      <c r="A164" s="7">
        <v>29618</v>
      </c>
      <c r="B164" s="3">
        <v>8.9486970134000005E-2</v>
      </c>
    </row>
    <row r="165" spans="1:2" x14ac:dyDescent="0.2">
      <c r="A165" s="6">
        <v>29646</v>
      </c>
      <c r="B165" s="3">
        <v>9.1401184721000006E-2</v>
      </c>
    </row>
    <row r="166" spans="1:2" x14ac:dyDescent="0.2">
      <c r="A166" s="5">
        <v>29677</v>
      </c>
      <c r="B166" s="3">
        <v>9.3462510257999995E-2</v>
      </c>
    </row>
    <row r="167" spans="1:2" x14ac:dyDescent="0.2">
      <c r="A167" s="4">
        <v>29707</v>
      </c>
      <c r="B167" s="3">
        <v>9.4876204202000006E-2</v>
      </c>
    </row>
    <row r="168" spans="1:2" x14ac:dyDescent="0.2">
      <c r="A168" s="16">
        <v>29738</v>
      </c>
      <c r="B168" s="3">
        <v>9.6202023267000003E-2</v>
      </c>
    </row>
    <row r="169" spans="1:2" x14ac:dyDescent="0.2">
      <c r="A169" s="15">
        <v>29768</v>
      </c>
      <c r="B169" s="3">
        <v>9.7896547205999995E-2</v>
      </c>
    </row>
    <row r="170" spans="1:2" x14ac:dyDescent="0.2">
      <c r="A170" s="14">
        <v>29799</v>
      </c>
      <c r="B170" s="3">
        <v>9.9913931853999993E-2</v>
      </c>
    </row>
    <row r="171" spans="1:2" x14ac:dyDescent="0.2">
      <c r="A171" s="13">
        <v>29830</v>
      </c>
      <c r="B171" s="3">
        <v>0.101772751408</v>
      </c>
    </row>
    <row r="172" spans="1:2" x14ac:dyDescent="0.2">
      <c r="A172" s="12">
        <v>29860</v>
      </c>
      <c r="B172" s="3">
        <v>0.10403084551</v>
      </c>
    </row>
    <row r="173" spans="1:2" x14ac:dyDescent="0.2">
      <c r="A173" s="11">
        <v>29891</v>
      </c>
      <c r="B173" s="3">
        <v>0.106032941874</v>
      </c>
    </row>
    <row r="174" spans="1:2" x14ac:dyDescent="0.2">
      <c r="A174" s="10">
        <v>29921</v>
      </c>
      <c r="B174" s="3">
        <v>0.108887079089</v>
      </c>
    </row>
    <row r="175" spans="1:2" x14ac:dyDescent="0.2">
      <c r="A175" s="8">
        <v>29952</v>
      </c>
      <c r="B175" s="3">
        <v>0.114297331963</v>
      </c>
    </row>
    <row r="176" spans="1:2" x14ac:dyDescent="0.2">
      <c r="A176" s="7">
        <v>29983</v>
      </c>
      <c r="B176" s="3">
        <v>0.118788687911</v>
      </c>
    </row>
    <row r="177" spans="1:2" x14ac:dyDescent="0.2">
      <c r="A177" s="6">
        <v>30011</v>
      </c>
      <c r="B177" s="3">
        <v>0.123127202389</v>
      </c>
    </row>
    <row r="178" spans="1:2" x14ac:dyDescent="0.2">
      <c r="A178" s="5">
        <v>30042</v>
      </c>
      <c r="B178" s="3">
        <v>0.12980023170300001</v>
      </c>
    </row>
    <row r="179" spans="1:2" x14ac:dyDescent="0.2">
      <c r="A179" s="4">
        <v>30072</v>
      </c>
      <c r="B179" s="3">
        <v>0.13709605345699999</v>
      </c>
    </row>
    <row r="180" spans="1:2" x14ac:dyDescent="0.2">
      <c r="A180" s="16">
        <v>30103</v>
      </c>
      <c r="B180" s="3">
        <v>0.14370030273100001</v>
      </c>
    </row>
    <row r="181" spans="1:2" x14ac:dyDescent="0.2">
      <c r="A181" s="15">
        <v>30133</v>
      </c>
      <c r="B181" s="3">
        <v>0.151105018171</v>
      </c>
    </row>
    <row r="182" spans="1:2" x14ac:dyDescent="0.2">
      <c r="A182" s="14">
        <v>30164</v>
      </c>
      <c r="B182" s="3">
        <v>0.16806172550000001</v>
      </c>
    </row>
    <row r="183" spans="1:2" x14ac:dyDescent="0.2">
      <c r="A183" s="13">
        <v>30195</v>
      </c>
      <c r="B183" s="3">
        <v>0.17703296945800001</v>
      </c>
    </row>
    <row r="184" spans="1:2" x14ac:dyDescent="0.2">
      <c r="A184" s="12">
        <v>30225</v>
      </c>
      <c r="B184" s="3">
        <v>0.18621053284899999</v>
      </c>
    </row>
    <row r="185" spans="1:2" x14ac:dyDescent="0.2">
      <c r="A185" s="11">
        <v>30256</v>
      </c>
      <c r="B185" s="3">
        <v>0.19562498534600001</v>
      </c>
    </row>
    <row r="186" spans="1:2" x14ac:dyDescent="0.2">
      <c r="A186" s="10">
        <v>30286</v>
      </c>
      <c r="B186" s="3">
        <v>0.21651520898099999</v>
      </c>
    </row>
    <row r="187" spans="1:2" x14ac:dyDescent="0.2">
      <c r="A187" s="8">
        <v>30317</v>
      </c>
      <c r="B187" s="3">
        <v>0.240074262308</v>
      </c>
    </row>
    <row r="188" spans="1:2" x14ac:dyDescent="0.2">
      <c r="A188" s="7">
        <v>30348</v>
      </c>
      <c r="B188" s="3">
        <v>0.25295800376499999</v>
      </c>
    </row>
    <row r="189" spans="1:2" x14ac:dyDescent="0.2">
      <c r="A189" s="6">
        <v>30376</v>
      </c>
      <c r="B189" s="3">
        <v>0.26520176122099998</v>
      </c>
    </row>
    <row r="190" spans="1:2" x14ac:dyDescent="0.2">
      <c r="A190" s="5">
        <v>30407</v>
      </c>
      <c r="B190" s="3">
        <v>0.28199226276299999</v>
      </c>
    </row>
    <row r="191" spans="1:2" x14ac:dyDescent="0.2">
      <c r="A191" s="4">
        <v>30437</v>
      </c>
      <c r="B191" s="3">
        <v>0.29422264900400003</v>
      </c>
    </row>
    <row r="192" spans="1:2" x14ac:dyDescent="0.2">
      <c r="A192" s="16">
        <v>30468</v>
      </c>
      <c r="B192" s="3">
        <v>0.30536410528699998</v>
      </c>
    </row>
    <row r="193" spans="1:2" x14ac:dyDescent="0.2">
      <c r="A193" s="15">
        <v>30498</v>
      </c>
      <c r="B193" s="3">
        <v>0.32046199306299999</v>
      </c>
    </row>
    <row r="194" spans="1:2" x14ac:dyDescent="0.2">
      <c r="A194" s="14">
        <v>30529</v>
      </c>
      <c r="B194" s="3">
        <v>0.33290060891099998</v>
      </c>
    </row>
    <row r="195" spans="1:2" x14ac:dyDescent="0.2">
      <c r="A195" s="13">
        <v>30560</v>
      </c>
      <c r="B195" s="3">
        <v>0.34314609035100002</v>
      </c>
    </row>
    <row r="196" spans="1:2" x14ac:dyDescent="0.2">
      <c r="A196" s="12">
        <v>30590</v>
      </c>
      <c r="B196" s="3">
        <v>0.35453206953900002</v>
      </c>
    </row>
    <row r="197" spans="1:2" x14ac:dyDescent="0.2">
      <c r="A197" s="11">
        <v>30621</v>
      </c>
      <c r="B197" s="3">
        <v>0.37535352692500001</v>
      </c>
    </row>
    <row r="198" spans="1:2" x14ac:dyDescent="0.2">
      <c r="A198" s="10">
        <v>30651</v>
      </c>
      <c r="B198" s="3">
        <v>0.391412349238</v>
      </c>
    </row>
    <row r="199" spans="1:2" x14ac:dyDescent="0.2">
      <c r="A199" s="8">
        <v>30682</v>
      </c>
      <c r="B199" s="3">
        <v>0.41627811989300001</v>
      </c>
    </row>
    <row r="200" spans="1:2" x14ac:dyDescent="0.2">
      <c r="A200" s="7">
        <v>30713</v>
      </c>
      <c r="B200" s="3">
        <v>0.43824772261799999</v>
      </c>
    </row>
    <row r="201" spans="1:2" x14ac:dyDescent="0.2">
      <c r="A201" s="6">
        <v>30742</v>
      </c>
      <c r="B201" s="3">
        <v>0.45697919496900002</v>
      </c>
    </row>
    <row r="202" spans="1:2" x14ac:dyDescent="0.2">
      <c r="A202" s="5">
        <v>30773</v>
      </c>
      <c r="B202" s="3">
        <v>0.47674801569500003</v>
      </c>
    </row>
    <row r="203" spans="1:2" x14ac:dyDescent="0.2">
      <c r="A203" s="4">
        <v>30803</v>
      </c>
      <c r="B203" s="3">
        <v>0.49255657768599997</v>
      </c>
    </row>
    <row r="204" spans="1:2" x14ac:dyDescent="0.2">
      <c r="A204" s="16">
        <v>30834</v>
      </c>
      <c r="B204" s="3">
        <v>0.51038252432499998</v>
      </c>
    </row>
    <row r="205" spans="1:2" x14ac:dyDescent="0.2">
      <c r="A205" s="15">
        <v>30864</v>
      </c>
      <c r="B205" s="3">
        <v>0.52711381048600003</v>
      </c>
    </row>
    <row r="206" spans="1:2" x14ac:dyDescent="0.2">
      <c r="A206" s="14">
        <v>30895</v>
      </c>
      <c r="B206" s="3">
        <v>0.54209707405499996</v>
      </c>
    </row>
    <row r="207" spans="1:2" x14ac:dyDescent="0.2">
      <c r="A207" s="13">
        <v>30926</v>
      </c>
      <c r="B207" s="3">
        <v>0.55824568831800003</v>
      </c>
    </row>
    <row r="208" spans="1:2" x14ac:dyDescent="0.2">
      <c r="A208" s="12">
        <v>30956</v>
      </c>
      <c r="B208" s="3">
        <v>0.57775087750800003</v>
      </c>
    </row>
    <row r="209" spans="1:2" x14ac:dyDescent="0.2">
      <c r="A209" s="11">
        <v>30987</v>
      </c>
      <c r="B209" s="3">
        <v>0.59757892051100003</v>
      </c>
    </row>
    <row r="210" spans="1:2" x14ac:dyDescent="0.2">
      <c r="A210" s="10">
        <v>31017</v>
      </c>
      <c r="B210" s="3">
        <v>0.62295858991999997</v>
      </c>
    </row>
    <row r="211" spans="1:2" x14ac:dyDescent="0.2">
      <c r="A211" s="8">
        <v>31048</v>
      </c>
      <c r="B211" s="3">
        <v>0.669169260687</v>
      </c>
    </row>
    <row r="212" spans="1:2" x14ac:dyDescent="0.2">
      <c r="A212" s="7">
        <v>31079</v>
      </c>
      <c r="B212" s="3">
        <v>0.69696940274300001</v>
      </c>
    </row>
    <row r="213" spans="1:2" x14ac:dyDescent="0.2">
      <c r="A213" s="6">
        <v>31107</v>
      </c>
      <c r="B213" s="3">
        <v>0.72397673311999999</v>
      </c>
    </row>
    <row r="214" spans="1:2" x14ac:dyDescent="0.2">
      <c r="A214" s="5">
        <v>31138</v>
      </c>
      <c r="B214" s="3">
        <v>0.74625390827000004</v>
      </c>
    </row>
    <row r="215" spans="1:2" x14ac:dyDescent="0.2">
      <c r="A215" s="4">
        <v>31168</v>
      </c>
      <c r="B215" s="3">
        <v>0.76393275085699996</v>
      </c>
    </row>
    <row r="216" spans="1:2" x14ac:dyDescent="0.2">
      <c r="A216" s="16">
        <v>31199</v>
      </c>
      <c r="B216" s="3">
        <v>0.78306540792900003</v>
      </c>
    </row>
    <row r="217" spans="1:2" x14ac:dyDescent="0.2">
      <c r="A217" s="15">
        <v>31229</v>
      </c>
      <c r="B217" s="3">
        <v>0.81033636984299995</v>
      </c>
    </row>
    <row r="218" spans="1:2" x14ac:dyDescent="0.2">
      <c r="A218" s="14">
        <v>31260</v>
      </c>
      <c r="B218" s="3">
        <v>0.84576283505600003</v>
      </c>
    </row>
    <row r="219" spans="1:2" x14ac:dyDescent="0.2">
      <c r="A219" s="13">
        <v>31291</v>
      </c>
      <c r="B219" s="3">
        <v>0.87954062049600001</v>
      </c>
    </row>
    <row r="220" spans="1:2" x14ac:dyDescent="0.2">
      <c r="A220" s="12">
        <v>31321</v>
      </c>
      <c r="B220" s="3">
        <v>0.91295161123500002</v>
      </c>
    </row>
    <row r="221" spans="1:2" x14ac:dyDescent="0.2">
      <c r="A221" s="11">
        <v>31352</v>
      </c>
      <c r="B221" s="3">
        <v>0.95507211077599996</v>
      </c>
    </row>
    <row r="222" spans="1:2" x14ac:dyDescent="0.2">
      <c r="A222" s="10">
        <v>31382</v>
      </c>
      <c r="B222" s="3">
        <v>1.0200906746289999</v>
      </c>
    </row>
    <row r="223" spans="1:2" x14ac:dyDescent="0.2">
      <c r="A223" s="8">
        <v>31413</v>
      </c>
      <c r="B223" s="3">
        <v>1.1102768510409999</v>
      </c>
    </row>
    <row r="224" spans="1:2" x14ac:dyDescent="0.2">
      <c r="A224" s="7">
        <v>31444</v>
      </c>
      <c r="B224" s="3">
        <v>1.159637770407</v>
      </c>
    </row>
    <row r="225" spans="1:2" x14ac:dyDescent="0.2">
      <c r="A225" s="6">
        <v>31472</v>
      </c>
      <c r="B225" s="3">
        <v>1.213537800059</v>
      </c>
    </row>
    <row r="226" spans="1:2" x14ac:dyDescent="0.2">
      <c r="A226" s="5">
        <v>31503</v>
      </c>
      <c r="B226" s="3">
        <v>1.276894312924</v>
      </c>
    </row>
    <row r="227" spans="1:2" x14ac:dyDescent="0.2">
      <c r="A227" s="4">
        <v>31533</v>
      </c>
      <c r="B227" s="3">
        <v>1.347852309793</v>
      </c>
    </row>
    <row r="228" spans="1:2" x14ac:dyDescent="0.2">
      <c r="A228" s="16">
        <v>31564</v>
      </c>
      <c r="B228" s="3">
        <v>1.434370511609</v>
      </c>
    </row>
    <row r="229" spans="1:2" x14ac:dyDescent="0.2">
      <c r="A229" s="15">
        <v>31594</v>
      </c>
      <c r="B229" s="3">
        <v>1.505939839876</v>
      </c>
    </row>
    <row r="230" spans="1:2" x14ac:dyDescent="0.2">
      <c r="A230" s="14">
        <v>31625</v>
      </c>
      <c r="B230" s="3">
        <v>1.626004668547</v>
      </c>
    </row>
    <row r="231" spans="1:2" x14ac:dyDescent="0.2">
      <c r="A231" s="13">
        <v>31656</v>
      </c>
      <c r="B231" s="3">
        <v>1.7235497093359999</v>
      </c>
    </row>
    <row r="232" spans="1:2" x14ac:dyDescent="0.2">
      <c r="A232" s="12">
        <v>31686</v>
      </c>
      <c r="B232" s="3">
        <v>1.822069042086</v>
      </c>
    </row>
    <row r="233" spans="1:2" x14ac:dyDescent="0.2">
      <c r="A233" s="11">
        <v>31717</v>
      </c>
      <c r="B233" s="3">
        <v>1.9451714122179999</v>
      </c>
    </row>
    <row r="234" spans="1:2" x14ac:dyDescent="0.2">
      <c r="A234" s="10">
        <v>31747</v>
      </c>
      <c r="B234" s="3">
        <v>2.0988229951799999</v>
      </c>
    </row>
    <row r="235" spans="1:2" x14ac:dyDescent="0.2">
      <c r="A235" s="8">
        <v>31778</v>
      </c>
      <c r="B235" s="3">
        <v>2.2687626488660002</v>
      </c>
    </row>
    <row r="236" spans="1:2" x14ac:dyDescent="0.2">
      <c r="A236" s="7">
        <v>31809</v>
      </c>
      <c r="B236" s="3">
        <v>2.432470571604</v>
      </c>
    </row>
    <row r="237" spans="1:2" x14ac:dyDescent="0.2">
      <c r="A237" s="6">
        <v>31837</v>
      </c>
      <c r="B237" s="3">
        <v>2.5932250212049999</v>
      </c>
    </row>
    <row r="238" spans="1:2" x14ac:dyDescent="0.2">
      <c r="A238" s="5">
        <v>31868</v>
      </c>
      <c r="B238" s="3">
        <v>2.8201194306719999</v>
      </c>
    </row>
    <row r="239" spans="1:2" x14ac:dyDescent="0.2">
      <c r="A239" s="4">
        <v>31898</v>
      </c>
      <c r="B239" s="3">
        <v>3.032724052326</v>
      </c>
    </row>
    <row r="240" spans="1:2" x14ac:dyDescent="0.2">
      <c r="A240" s="16">
        <v>31929</v>
      </c>
      <c r="B240" s="3">
        <v>3.2521201478489998</v>
      </c>
    </row>
    <row r="241" spans="1:2" x14ac:dyDescent="0.2">
      <c r="A241" s="15">
        <v>31959</v>
      </c>
      <c r="B241" s="3">
        <v>3.515516574376</v>
      </c>
    </row>
    <row r="242" spans="1:2" x14ac:dyDescent="0.2">
      <c r="A242" s="14">
        <v>31990</v>
      </c>
      <c r="B242" s="3">
        <v>3.8028388558269999</v>
      </c>
    </row>
    <row r="243" spans="1:2" x14ac:dyDescent="0.2">
      <c r="A243" s="13">
        <v>32021</v>
      </c>
      <c r="B243" s="3">
        <v>4.0533687462500003</v>
      </c>
    </row>
    <row r="244" spans="1:2" x14ac:dyDescent="0.2">
      <c r="A244" s="12">
        <v>32051</v>
      </c>
      <c r="B244" s="3">
        <v>4.391158068587</v>
      </c>
    </row>
    <row r="245" spans="1:2" x14ac:dyDescent="0.2">
      <c r="A245" s="11">
        <v>32082</v>
      </c>
      <c r="B245" s="3">
        <v>4.7394679649410003</v>
      </c>
    </row>
    <row r="246" spans="1:2" x14ac:dyDescent="0.2">
      <c r="A246" s="10">
        <v>32112</v>
      </c>
      <c r="B246" s="3">
        <v>5.4394787294929996</v>
      </c>
    </row>
    <row r="247" spans="1:2" x14ac:dyDescent="0.2">
      <c r="A247" s="8">
        <v>32143</v>
      </c>
      <c r="B247" s="3">
        <v>6.2805515298629997</v>
      </c>
    </row>
    <row r="248" spans="1:2" x14ac:dyDescent="0.2">
      <c r="A248" s="7">
        <v>32174</v>
      </c>
      <c r="B248" s="3">
        <v>6.8043966403010003</v>
      </c>
    </row>
    <row r="249" spans="1:2" x14ac:dyDescent="0.2">
      <c r="A249" s="6">
        <v>32203</v>
      </c>
      <c r="B249" s="3">
        <v>7.1528364491460001</v>
      </c>
    </row>
    <row r="250" spans="1:2" x14ac:dyDescent="0.2">
      <c r="A250" s="5">
        <v>32234</v>
      </c>
      <c r="B250" s="3">
        <v>7.3729947935700002</v>
      </c>
    </row>
    <row r="251" spans="1:2" x14ac:dyDescent="0.2">
      <c r="A251" s="4">
        <v>32264</v>
      </c>
      <c r="B251" s="3">
        <v>7.5156481970579998</v>
      </c>
    </row>
    <row r="252" spans="1:2" x14ac:dyDescent="0.2">
      <c r="A252" s="16">
        <v>32295</v>
      </c>
      <c r="B252" s="3">
        <v>7.6689711887899996</v>
      </c>
    </row>
    <row r="253" spans="1:2" x14ac:dyDescent="0.2">
      <c r="A253" s="15">
        <v>32325</v>
      </c>
      <c r="B253" s="3">
        <v>7.7969775537370003</v>
      </c>
    </row>
    <row r="254" spans="1:2" x14ac:dyDescent="0.2">
      <c r="A254" s="14">
        <v>32356</v>
      </c>
      <c r="B254" s="3">
        <v>7.8687073503749998</v>
      </c>
    </row>
    <row r="255" spans="1:2" x14ac:dyDescent="0.2">
      <c r="A255" s="13">
        <v>32387</v>
      </c>
      <c r="B255" s="3">
        <v>7.9136934550699998</v>
      </c>
    </row>
    <row r="256" spans="1:2" x14ac:dyDescent="0.2">
      <c r="A256" s="12">
        <v>32417</v>
      </c>
      <c r="B256" s="3">
        <v>7.9740563673600002</v>
      </c>
    </row>
    <row r="257" spans="1:2" x14ac:dyDescent="0.2">
      <c r="A257" s="11">
        <v>32448</v>
      </c>
      <c r="B257" s="3">
        <v>8.0807694137770003</v>
      </c>
    </row>
    <row r="258" spans="1:2" x14ac:dyDescent="0.2">
      <c r="A258" s="10">
        <v>32478</v>
      </c>
      <c r="B258" s="3">
        <v>8.2493717873569992</v>
      </c>
    </row>
    <row r="259" spans="1:2" x14ac:dyDescent="0.2">
      <c r="A259" s="8">
        <v>32509</v>
      </c>
      <c r="B259" s="3">
        <v>8.4513125512889999</v>
      </c>
    </row>
    <row r="260" spans="1:2" x14ac:dyDescent="0.2">
      <c r="A260" s="7">
        <v>32540</v>
      </c>
      <c r="B260" s="3">
        <v>8.5660015171050006</v>
      </c>
    </row>
    <row r="261" spans="1:2" x14ac:dyDescent="0.2">
      <c r="A261" s="6">
        <v>32568</v>
      </c>
      <c r="B261" s="3">
        <v>8.6588622537289996</v>
      </c>
    </row>
    <row r="262" spans="1:2" x14ac:dyDescent="0.2">
      <c r="A262" s="5">
        <v>32599</v>
      </c>
      <c r="B262" s="3">
        <v>8.7883530028340004</v>
      </c>
    </row>
    <row r="263" spans="1:2" x14ac:dyDescent="0.2">
      <c r="A263" s="4">
        <v>32629</v>
      </c>
      <c r="B263" s="3">
        <v>8.9093176335909998</v>
      </c>
    </row>
    <row r="264" spans="1:2" x14ac:dyDescent="0.2">
      <c r="A264" s="16">
        <v>32660</v>
      </c>
      <c r="B264" s="3">
        <v>9.0175188776180004</v>
      </c>
    </row>
    <row r="265" spans="1:2" x14ac:dyDescent="0.2">
      <c r="A265" s="15">
        <v>32690</v>
      </c>
      <c r="B265" s="3">
        <v>9.1077203354179996</v>
      </c>
    </row>
    <row r="266" spans="1:2" x14ac:dyDescent="0.2">
      <c r="A266" s="14">
        <v>32721</v>
      </c>
      <c r="B266" s="3">
        <v>9.1944888044519999</v>
      </c>
    </row>
    <row r="267" spans="1:2" x14ac:dyDescent="0.2">
      <c r="A267" s="13">
        <v>32752</v>
      </c>
      <c r="B267" s="3">
        <v>9.2824226172830002</v>
      </c>
    </row>
    <row r="268" spans="1:2" x14ac:dyDescent="0.2">
      <c r="A268" s="12">
        <v>32782</v>
      </c>
      <c r="B268" s="3">
        <v>9.4197039782639997</v>
      </c>
    </row>
    <row r="269" spans="1:2" x14ac:dyDescent="0.2">
      <c r="A269" s="11">
        <v>32813</v>
      </c>
      <c r="B269" s="3">
        <v>9.5519246895110008</v>
      </c>
    </row>
    <row r="270" spans="1:2" x14ac:dyDescent="0.2">
      <c r="A270" s="10">
        <v>32843</v>
      </c>
      <c r="B270" s="3">
        <v>9.8742875328420006</v>
      </c>
    </row>
    <row r="271" spans="1:2" x14ac:dyDescent="0.2">
      <c r="A271" s="8">
        <v>32874</v>
      </c>
      <c r="B271" s="3">
        <v>10.350838773075999</v>
      </c>
    </row>
    <row r="272" spans="1:2" x14ac:dyDescent="0.2">
      <c r="A272" s="7">
        <v>32905</v>
      </c>
      <c r="B272" s="3">
        <v>10.585225779758</v>
      </c>
    </row>
    <row r="273" spans="1:2" x14ac:dyDescent="0.2">
      <c r="A273" s="6">
        <v>32933</v>
      </c>
      <c r="B273" s="3">
        <v>10.771835580257999</v>
      </c>
    </row>
    <row r="274" spans="1:2" x14ac:dyDescent="0.2">
      <c r="A274" s="5">
        <v>32964</v>
      </c>
      <c r="B274" s="3">
        <v>10.935778488824999</v>
      </c>
    </row>
    <row r="275" spans="1:2" x14ac:dyDescent="0.2">
      <c r="A275" s="4">
        <v>32994</v>
      </c>
      <c r="B275" s="3">
        <v>11.126616006840999</v>
      </c>
    </row>
    <row r="276" spans="1:2" x14ac:dyDescent="0.2">
      <c r="A276" s="16">
        <v>33025</v>
      </c>
      <c r="B276" s="3">
        <v>11.371676415217999</v>
      </c>
    </row>
    <row r="277" spans="1:2" x14ac:dyDescent="0.2">
      <c r="A277" s="15">
        <v>33055</v>
      </c>
      <c r="B277" s="3">
        <v>11.579059911870001</v>
      </c>
    </row>
    <row r="278" spans="1:2" x14ac:dyDescent="0.2">
      <c r="A278" s="14">
        <v>33086</v>
      </c>
      <c r="B278" s="3">
        <v>11.776352671829001</v>
      </c>
    </row>
    <row r="279" spans="1:2" x14ac:dyDescent="0.2">
      <c r="A279" s="13">
        <v>33117</v>
      </c>
      <c r="B279" s="3">
        <v>11.944221449111</v>
      </c>
    </row>
    <row r="280" spans="1:2" x14ac:dyDescent="0.2">
      <c r="A280" s="12">
        <v>33147</v>
      </c>
      <c r="B280" s="3">
        <v>12.115933957645</v>
      </c>
    </row>
    <row r="281" spans="1:2" x14ac:dyDescent="0.2">
      <c r="A281" s="11">
        <v>33178</v>
      </c>
      <c r="B281" s="3">
        <v>12.437616696434</v>
      </c>
    </row>
    <row r="282" spans="1:2" x14ac:dyDescent="0.2">
      <c r="A282" s="10">
        <v>33208</v>
      </c>
      <c r="B282" s="3">
        <v>12.829619358264001</v>
      </c>
    </row>
    <row r="283" spans="1:2" x14ac:dyDescent="0.2">
      <c r="A283" s="8">
        <v>33239</v>
      </c>
      <c r="B283" s="3">
        <v>13.156630205568</v>
      </c>
    </row>
    <row r="284" spans="1:2" x14ac:dyDescent="0.2">
      <c r="A284" s="7">
        <v>33270</v>
      </c>
      <c r="B284" s="3">
        <v>13.386308075828</v>
      </c>
    </row>
    <row r="285" spans="1:2" x14ac:dyDescent="0.2">
      <c r="A285" s="6">
        <v>33298</v>
      </c>
      <c r="B285" s="3">
        <v>13.577210546641</v>
      </c>
    </row>
    <row r="286" spans="1:2" x14ac:dyDescent="0.2">
      <c r="A286" s="5">
        <v>33329</v>
      </c>
      <c r="B286" s="3">
        <v>13.719437933150999</v>
      </c>
    </row>
    <row r="287" spans="1:2" x14ac:dyDescent="0.2">
      <c r="A287" s="4">
        <v>33359</v>
      </c>
      <c r="B287" s="3">
        <v>13.853553757248999</v>
      </c>
    </row>
    <row r="288" spans="1:2" x14ac:dyDescent="0.2">
      <c r="A288" s="16">
        <v>33390</v>
      </c>
      <c r="B288" s="3">
        <v>13.998919931316999</v>
      </c>
    </row>
    <row r="289" spans="1:2" x14ac:dyDescent="0.2">
      <c r="A289" s="15">
        <v>33420</v>
      </c>
      <c r="B289" s="3">
        <v>14.1226298125</v>
      </c>
    </row>
    <row r="290" spans="1:2" x14ac:dyDescent="0.2">
      <c r="A290" s="14">
        <v>33451</v>
      </c>
      <c r="B290" s="3">
        <v>14.220917993559</v>
      </c>
    </row>
    <row r="291" spans="1:2" x14ac:dyDescent="0.2">
      <c r="A291" s="13">
        <v>33482</v>
      </c>
      <c r="B291" s="3">
        <v>14.362585630253999</v>
      </c>
    </row>
    <row r="292" spans="1:2" x14ac:dyDescent="0.2">
      <c r="A292" s="12">
        <v>33512</v>
      </c>
      <c r="B292" s="3">
        <v>14.529631026183999</v>
      </c>
    </row>
    <row r="293" spans="1:2" x14ac:dyDescent="0.2">
      <c r="A293" s="11">
        <v>33543</v>
      </c>
      <c r="B293" s="3">
        <v>14.890406287712</v>
      </c>
    </row>
    <row r="294" spans="1:2" x14ac:dyDescent="0.2">
      <c r="A294" s="10">
        <v>33573</v>
      </c>
      <c r="B294" s="3">
        <v>15.240897864329</v>
      </c>
    </row>
    <row r="295" spans="1:2" x14ac:dyDescent="0.2">
      <c r="A295" s="8">
        <v>33604</v>
      </c>
      <c r="B295" s="3">
        <v>15.517902070849001</v>
      </c>
    </row>
    <row r="296" spans="1:2" x14ac:dyDescent="0.2">
      <c r="A296" s="7">
        <v>33635</v>
      </c>
      <c r="B296" s="3">
        <v>15.701758987125</v>
      </c>
    </row>
    <row r="297" spans="1:2" x14ac:dyDescent="0.2">
      <c r="A297" s="6">
        <v>33664</v>
      </c>
      <c r="B297" s="3">
        <v>15.861556329433</v>
      </c>
    </row>
    <row r="298" spans="1:2" x14ac:dyDescent="0.2">
      <c r="A298" s="5">
        <v>33695</v>
      </c>
      <c r="B298" s="3">
        <v>16.002952687000001</v>
      </c>
    </row>
    <row r="299" spans="1:2" x14ac:dyDescent="0.2">
      <c r="A299" s="4">
        <v>33725</v>
      </c>
      <c r="B299" s="3">
        <v>16.108466006495998</v>
      </c>
    </row>
    <row r="300" spans="1:2" x14ac:dyDescent="0.2">
      <c r="A300" s="16">
        <v>33756</v>
      </c>
      <c r="B300" s="3">
        <v>16.217494452221999</v>
      </c>
    </row>
    <row r="301" spans="1:2" x14ac:dyDescent="0.2">
      <c r="A301" s="15">
        <v>33786</v>
      </c>
      <c r="B301" s="3">
        <v>16.319893816415998</v>
      </c>
    </row>
    <row r="302" spans="1:2" x14ac:dyDescent="0.2">
      <c r="A302" s="14">
        <v>33817</v>
      </c>
      <c r="B302" s="3">
        <v>16.420153531063001</v>
      </c>
    </row>
    <row r="303" spans="1:2" x14ac:dyDescent="0.2">
      <c r="A303" s="13">
        <v>33848</v>
      </c>
      <c r="B303" s="3">
        <v>16.562988421728001</v>
      </c>
    </row>
    <row r="304" spans="1:2" x14ac:dyDescent="0.2">
      <c r="A304" s="12">
        <v>33878</v>
      </c>
      <c r="B304" s="3">
        <v>16.682252798025001</v>
      </c>
    </row>
    <row r="305" spans="1:2" x14ac:dyDescent="0.2">
      <c r="A305" s="11">
        <v>33909</v>
      </c>
      <c r="B305" s="3">
        <v>16.820858067896999</v>
      </c>
    </row>
    <row r="306" spans="1:2" x14ac:dyDescent="0.2">
      <c r="A306" s="10">
        <v>33939</v>
      </c>
      <c r="B306" s="3">
        <v>17.060370670215999</v>
      </c>
    </row>
    <row r="307" spans="1:2" x14ac:dyDescent="0.2">
      <c r="A307" s="8">
        <v>33970</v>
      </c>
      <c r="B307" s="3">
        <v>17.274369884079</v>
      </c>
    </row>
    <row r="308" spans="1:2" x14ac:dyDescent="0.2">
      <c r="A308" s="7">
        <v>34001</v>
      </c>
      <c r="B308" s="3">
        <v>17.415502610111002</v>
      </c>
    </row>
    <row r="309" spans="1:2" x14ac:dyDescent="0.2">
      <c r="A309" s="6">
        <v>34029</v>
      </c>
      <c r="B309" s="3">
        <v>17.516998351872001</v>
      </c>
    </row>
    <row r="310" spans="1:2" x14ac:dyDescent="0.2">
      <c r="A310" s="5">
        <v>34060</v>
      </c>
      <c r="B310" s="3">
        <v>17.618012674726</v>
      </c>
    </row>
    <row r="311" spans="1:2" x14ac:dyDescent="0.2">
      <c r="A311" s="4">
        <v>34090</v>
      </c>
      <c r="B311" s="3">
        <v>17.718721335329001</v>
      </c>
    </row>
    <row r="312" spans="1:2" x14ac:dyDescent="0.2">
      <c r="A312" s="16">
        <v>34121</v>
      </c>
      <c r="B312" s="3">
        <v>17.818102266693</v>
      </c>
    </row>
    <row r="313" spans="1:2" x14ac:dyDescent="0.2">
      <c r="A313" s="15">
        <v>34151</v>
      </c>
      <c r="B313" s="3">
        <v>17.903728314013001</v>
      </c>
    </row>
    <row r="314" spans="1:2" x14ac:dyDescent="0.2">
      <c r="A314" s="14">
        <v>34182</v>
      </c>
      <c r="B314" s="3">
        <v>17.999553984815002</v>
      </c>
    </row>
    <row r="315" spans="1:2" x14ac:dyDescent="0.2">
      <c r="A315" s="13">
        <v>34213</v>
      </c>
      <c r="B315" s="3">
        <v>18.132863626020001</v>
      </c>
    </row>
    <row r="316" spans="1:2" x14ac:dyDescent="0.2">
      <c r="A316" s="12">
        <v>34243</v>
      </c>
      <c r="B316" s="3">
        <v>18.207023453070001</v>
      </c>
    </row>
    <row r="317" spans="1:2" x14ac:dyDescent="0.2">
      <c r="A317" s="11">
        <v>34274</v>
      </c>
      <c r="B317" s="3">
        <v>18.287329032569001</v>
      </c>
    </row>
    <row r="318" spans="1:2" x14ac:dyDescent="0.2">
      <c r="A318" s="10">
        <v>34304</v>
      </c>
      <c r="B318" s="3">
        <v>18.426767234662002</v>
      </c>
    </row>
    <row r="319" spans="1:2" x14ac:dyDescent="0.2">
      <c r="A319" s="8">
        <v>34335</v>
      </c>
      <c r="B319" s="3">
        <v>18.569623144131999</v>
      </c>
    </row>
    <row r="320" spans="1:2" x14ac:dyDescent="0.2">
      <c r="A320" s="7">
        <v>34366</v>
      </c>
      <c r="B320" s="3">
        <v>18.665129781468</v>
      </c>
    </row>
    <row r="321" spans="1:2" x14ac:dyDescent="0.2">
      <c r="A321" s="6">
        <v>34394</v>
      </c>
      <c r="B321" s="3">
        <v>18.761104466496</v>
      </c>
    </row>
    <row r="322" spans="1:2" x14ac:dyDescent="0.2">
      <c r="A322" s="5">
        <v>34425</v>
      </c>
      <c r="B322" s="3">
        <v>18.852987077021002</v>
      </c>
    </row>
    <row r="323" spans="1:2" x14ac:dyDescent="0.2">
      <c r="A323" s="4">
        <v>34455</v>
      </c>
      <c r="B323" s="3">
        <v>18.944076868970001</v>
      </c>
    </row>
    <row r="324" spans="1:2" x14ac:dyDescent="0.2">
      <c r="A324" s="16">
        <v>34486</v>
      </c>
      <c r="B324" s="3">
        <v>19.03886901864</v>
      </c>
    </row>
    <row r="325" spans="1:2" x14ac:dyDescent="0.2">
      <c r="A325" s="15">
        <v>34516</v>
      </c>
      <c r="B325" s="3">
        <v>19.123304889905999</v>
      </c>
    </row>
    <row r="326" spans="1:2" x14ac:dyDescent="0.2">
      <c r="A326" s="14">
        <v>34547</v>
      </c>
      <c r="B326" s="3">
        <v>19.212436519484001</v>
      </c>
    </row>
    <row r="327" spans="1:2" x14ac:dyDescent="0.2">
      <c r="A327" s="13">
        <v>34578</v>
      </c>
      <c r="B327" s="3">
        <v>19.349075986290998</v>
      </c>
    </row>
    <row r="328" spans="1:2" x14ac:dyDescent="0.2">
      <c r="A328" s="12">
        <v>34608</v>
      </c>
      <c r="B328" s="3">
        <v>19.450651969134</v>
      </c>
    </row>
    <row r="329" spans="1:2" x14ac:dyDescent="0.2">
      <c r="A329" s="11">
        <v>34639</v>
      </c>
      <c r="B329" s="3">
        <v>19.554633143235002</v>
      </c>
    </row>
    <row r="330" spans="1:2" x14ac:dyDescent="0.2">
      <c r="A330" s="10">
        <v>34669</v>
      </c>
      <c r="B330" s="3">
        <v>19.726139318544</v>
      </c>
    </row>
    <row r="331" spans="1:2" x14ac:dyDescent="0.2">
      <c r="A331" s="8">
        <v>34700</v>
      </c>
      <c r="B331" s="3">
        <v>20.468620185776</v>
      </c>
    </row>
    <row r="332" spans="1:2" x14ac:dyDescent="0.2">
      <c r="A332" s="7">
        <v>34731</v>
      </c>
      <c r="B332" s="3">
        <v>21.336132926013999</v>
      </c>
    </row>
    <row r="333" spans="1:2" x14ac:dyDescent="0.2">
      <c r="A333" s="6">
        <v>34759</v>
      </c>
      <c r="B333" s="3">
        <v>22.593921331191002</v>
      </c>
    </row>
    <row r="334" spans="1:2" x14ac:dyDescent="0.2">
      <c r="A334" s="5">
        <v>34790</v>
      </c>
      <c r="B334" s="3">
        <v>24.39428249881</v>
      </c>
    </row>
    <row r="335" spans="1:2" x14ac:dyDescent="0.2">
      <c r="A335" s="4">
        <v>34820</v>
      </c>
      <c r="B335" s="3">
        <v>25.413863095033001</v>
      </c>
    </row>
    <row r="336" spans="1:2" x14ac:dyDescent="0.2">
      <c r="A336" s="16">
        <v>34851</v>
      </c>
      <c r="B336" s="3">
        <v>26.220434064532</v>
      </c>
    </row>
    <row r="337" spans="1:2" x14ac:dyDescent="0.2">
      <c r="A337" s="15">
        <v>34881</v>
      </c>
      <c r="B337" s="3">
        <v>26.754964051499002</v>
      </c>
    </row>
    <row r="338" spans="1:2" x14ac:dyDescent="0.2">
      <c r="A338" s="14">
        <v>34912</v>
      </c>
      <c r="B338" s="3">
        <v>27.198750022412</v>
      </c>
    </row>
    <row r="339" spans="1:2" x14ac:dyDescent="0.2">
      <c r="A339" s="13">
        <v>34943</v>
      </c>
      <c r="B339" s="3">
        <v>27.761362884707001</v>
      </c>
    </row>
    <row r="340" spans="1:2" x14ac:dyDescent="0.2">
      <c r="A340" s="12">
        <v>34973</v>
      </c>
      <c r="B340" s="3">
        <v>28.332572548668001</v>
      </c>
    </row>
    <row r="341" spans="1:2" x14ac:dyDescent="0.2">
      <c r="A341" s="11">
        <v>35004</v>
      </c>
      <c r="B341" s="3">
        <v>29.031205912573</v>
      </c>
    </row>
    <row r="342" spans="1:2" x14ac:dyDescent="0.2">
      <c r="A342" s="10">
        <v>35034</v>
      </c>
      <c r="B342" s="3">
        <v>29.977045058028999</v>
      </c>
    </row>
    <row r="343" spans="1:2" x14ac:dyDescent="0.2">
      <c r="A343" s="8">
        <v>35065</v>
      </c>
      <c r="B343" s="3">
        <v>31.054701826733002</v>
      </c>
    </row>
    <row r="344" spans="1:2" x14ac:dyDescent="0.2">
      <c r="A344" s="7">
        <v>35096</v>
      </c>
      <c r="B344" s="3">
        <v>31.779507671726002</v>
      </c>
    </row>
    <row r="345" spans="1:2" x14ac:dyDescent="0.2">
      <c r="A345" s="6">
        <v>35125</v>
      </c>
      <c r="B345" s="3">
        <v>32.479096225855997</v>
      </c>
    </row>
    <row r="346" spans="1:2" x14ac:dyDescent="0.2">
      <c r="A346" s="5">
        <v>35156</v>
      </c>
      <c r="B346" s="3">
        <v>33.402392654452001</v>
      </c>
    </row>
    <row r="347" spans="1:2" x14ac:dyDescent="0.2">
      <c r="A347" s="4">
        <v>35186</v>
      </c>
      <c r="B347" s="3">
        <v>34.011237206319002</v>
      </c>
    </row>
    <row r="348" spans="1:2" x14ac:dyDescent="0.2">
      <c r="A348" s="16">
        <v>35217</v>
      </c>
      <c r="B348" s="3">
        <v>34.565062228903997</v>
      </c>
    </row>
    <row r="349" spans="1:2" x14ac:dyDescent="0.2">
      <c r="A349" s="15">
        <v>35247</v>
      </c>
      <c r="B349" s="3">
        <v>35.056417169494999</v>
      </c>
    </row>
    <row r="350" spans="1:2" x14ac:dyDescent="0.2">
      <c r="A350" s="14">
        <v>35278</v>
      </c>
      <c r="B350" s="3">
        <v>35.522363781178001</v>
      </c>
    </row>
    <row r="351" spans="1:2" x14ac:dyDescent="0.2">
      <c r="A351" s="13">
        <v>35309</v>
      </c>
      <c r="B351" s="3">
        <v>36.090325763896999</v>
      </c>
    </row>
    <row r="352" spans="1:2" x14ac:dyDescent="0.2">
      <c r="A352" s="12">
        <v>35339</v>
      </c>
      <c r="B352" s="3">
        <v>36.540798135339998</v>
      </c>
    </row>
    <row r="353" spans="1:2" x14ac:dyDescent="0.2">
      <c r="A353" s="11">
        <v>35370</v>
      </c>
      <c r="B353" s="3">
        <v>37.094432119879002</v>
      </c>
    </row>
    <row r="354" spans="1:2" x14ac:dyDescent="0.2">
      <c r="A354" s="10">
        <v>35400</v>
      </c>
      <c r="B354" s="3">
        <v>38.282127940254</v>
      </c>
    </row>
    <row r="355" spans="1:2" x14ac:dyDescent="0.2">
      <c r="A355" s="8">
        <v>35431</v>
      </c>
      <c r="B355" s="3">
        <v>39.266557170736</v>
      </c>
    </row>
    <row r="356" spans="1:2" x14ac:dyDescent="0.2">
      <c r="A356" s="7">
        <v>35462</v>
      </c>
      <c r="B356" s="3">
        <v>39.926409411569999</v>
      </c>
    </row>
    <row r="357" spans="1:2" x14ac:dyDescent="0.2">
      <c r="A357" s="6">
        <v>35490</v>
      </c>
      <c r="B357" s="3">
        <v>40.423304503734002</v>
      </c>
    </row>
    <row r="358" spans="1:2" x14ac:dyDescent="0.2">
      <c r="A358" s="5">
        <v>35521</v>
      </c>
      <c r="B358" s="3">
        <v>40.860021998028003</v>
      </c>
    </row>
    <row r="359" spans="1:2" x14ac:dyDescent="0.2">
      <c r="A359" s="4">
        <v>35551</v>
      </c>
      <c r="B359" s="3">
        <v>41.232932116431002</v>
      </c>
    </row>
    <row r="360" spans="1:2" x14ac:dyDescent="0.2">
      <c r="A360" s="16">
        <v>35582</v>
      </c>
      <c r="B360" s="3">
        <v>41.598773765110998</v>
      </c>
    </row>
    <row r="361" spans="1:2" x14ac:dyDescent="0.2">
      <c r="A361" s="15">
        <v>35612</v>
      </c>
      <c r="B361" s="3">
        <v>41.961176680710999</v>
      </c>
    </row>
    <row r="362" spans="1:2" x14ac:dyDescent="0.2">
      <c r="A362" s="14">
        <v>35643</v>
      </c>
      <c r="B362" s="3">
        <v>42.334277844055002</v>
      </c>
    </row>
    <row r="363" spans="1:2" x14ac:dyDescent="0.2">
      <c r="A363" s="13">
        <v>35674</v>
      </c>
      <c r="B363" s="3">
        <v>42.861548309462002</v>
      </c>
    </row>
    <row r="364" spans="1:2" x14ac:dyDescent="0.2">
      <c r="A364" s="12">
        <v>35704</v>
      </c>
      <c r="B364" s="3">
        <v>43.204083068415002</v>
      </c>
    </row>
    <row r="365" spans="1:2" x14ac:dyDescent="0.2">
      <c r="A365" s="11">
        <v>35735</v>
      </c>
      <c r="B365" s="3">
        <v>43.687414321475003</v>
      </c>
    </row>
    <row r="366" spans="1:2" x14ac:dyDescent="0.2">
      <c r="A366" s="10">
        <v>35765</v>
      </c>
      <c r="B366" s="3">
        <v>44.299506554585001</v>
      </c>
    </row>
    <row r="367" spans="1:2" x14ac:dyDescent="0.2">
      <c r="A367" s="8">
        <v>35796</v>
      </c>
      <c r="B367" s="3">
        <v>45.263303462448</v>
      </c>
    </row>
    <row r="368" spans="1:2" x14ac:dyDescent="0.2">
      <c r="A368" s="7">
        <v>35827</v>
      </c>
      <c r="B368" s="3">
        <v>46.055737478708998</v>
      </c>
    </row>
    <row r="369" spans="1:2" x14ac:dyDescent="0.2">
      <c r="A369" s="6">
        <v>35855</v>
      </c>
      <c r="B369" s="3">
        <v>46.595234496217998</v>
      </c>
    </row>
    <row r="370" spans="1:2" x14ac:dyDescent="0.2">
      <c r="A370" s="5">
        <v>35886</v>
      </c>
      <c r="B370" s="3">
        <v>47.031187831436</v>
      </c>
    </row>
    <row r="371" spans="1:2" x14ac:dyDescent="0.2">
      <c r="A371" s="4">
        <v>35916</v>
      </c>
      <c r="B371" s="3">
        <v>47.405817312930999</v>
      </c>
    </row>
    <row r="372" spans="1:2" x14ac:dyDescent="0.2">
      <c r="A372" s="16">
        <v>35947</v>
      </c>
      <c r="B372" s="3">
        <v>47.966137697999002</v>
      </c>
    </row>
    <row r="373" spans="1:2" x14ac:dyDescent="0.2">
      <c r="A373" s="15">
        <v>35977</v>
      </c>
      <c r="B373" s="3">
        <v>48.428645590395</v>
      </c>
    </row>
    <row r="374" spans="1:2" x14ac:dyDescent="0.2">
      <c r="A374" s="14">
        <v>36008</v>
      </c>
      <c r="B374" s="3">
        <v>48.894210125988998</v>
      </c>
    </row>
    <row r="375" spans="1:2" x14ac:dyDescent="0.2">
      <c r="A375" s="13">
        <v>36039</v>
      </c>
      <c r="B375" s="3">
        <v>49.687217256384002</v>
      </c>
    </row>
    <row r="376" spans="1:2" x14ac:dyDescent="0.2">
      <c r="A376" s="12">
        <v>36069</v>
      </c>
      <c r="B376" s="3">
        <v>50.399223414452003</v>
      </c>
    </row>
    <row r="377" spans="1:2" x14ac:dyDescent="0.2">
      <c r="A377" s="11">
        <v>36100</v>
      </c>
      <c r="B377" s="3">
        <v>51.291762400612001</v>
      </c>
    </row>
    <row r="378" spans="1:2" x14ac:dyDescent="0.2">
      <c r="A378" s="10">
        <v>36130</v>
      </c>
      <c r="B378" s="3">
        <v>52.543265583085997</v>
      </c>
    </row>
    <row r="379" spans="1:2" x14ac:dyDescent="0.2">
      <c r="A379" s="8">
        <v>36161</v>
      </c>
      <c r="B379" s="3">
        <v>53.870120615833002</v>
      </c>
    </row>
    <row r="380" spans="1:2" x14ac:dyDescent="0.2">
      <c r="A380" s="7">
        <v>36192</v>
      </c>
      <c r="B380" s="3">
        <v>54.594080220393998</v>
      </c>
    </row>
    <row r="381" spans="1:2" x14ac:dyDescent="0.2">
      <c r="A381" s="6">
        <v>36220</v>
      </c>
      <c r="B381" s="3">
        <v>55.101291477316003</v>
      </c>
    </row>
    <row r="382" spans="1:2" x14ac:dyDescent="0.2">
      <c r="A382" s="5">
        <v>36251</v>
      </c>
      <c r="B382" s="3">
        <v>55.606974416086999</v>
      </c>
    </row>
    <row r="383" spans="1:2" x14ac:dyDescent="0.2">
      <c r="A383" s="4">
        <v>36281</v>
      </c>
      <c r="B383" s="3">
        <v>55.941485494403999</v>
      </c>
    </row>
    <row r="384" spans="1:2" x14ac:dyDescent="0.2">
      <c r="A384" s="16">
        <v>36312</v>
      </c>
      <c r="B384" s="3">
        <v>56.309046499278999</v>
      </c>
    </row>
    <row r="385" spans="1:8" x14ac:dyDescent="0.2">
      <c r="A385" s="15">
        <v>36342</v>
      </c>
      <c r="B385" s="3">
        <v>56.681192465503003</v>
      </c>
    </row>
    <row r="386" spans="1:8" x14ac:dyDescent="0.2">
      <c r="A386" s="14">
        <v>36373</v>
      </c>
      <c r="B386" s="3">
        <v>57.000229296683997</v>
      </c>
    </row>
    <row r="387" spans="1:8" x14ac:dyDescent="0.2">
      <c r="A387" s="13">
        <v>36404</v>
      </c>
      <c r="B387" s="3">
        <v>57.550997682965999</v>
      </c>
    </row>
    <row r="388" spans="1:8" x14ac:dyDescent="0.2">
      <c r="A388" s="12">
        <v>36434</v>
      </c>
      <c r="B388" s="3">
        <v>57.915502044644001</v>
      </c>
    </row>
    <row r="389" spans="1:8" x14ac:dyDescent="0.2">
      <c r="A389" s="11">
        <v>36465</v>
      </c>
      <c r="B389" s="3">
        <v>58.430545944156997</v>
      </c>
    </row>
    <row r="390" spans="1:8" x14ac:dyDescent="0.2">
      <c r="A390" s="10">
        <v>36495</v>
      </c>
      <c r="B390" s="3">
        <v>59.015892575148001</v>
      </c>
    </row>
    <row r="391" spans="1:8" x14ac:dyDescent="0.2">
      <c r="A391" s="8">
        <v>36526</v>
      </c>
      <c r="B391" s="3">
        <v>59.808326584512997</v>
      </c>
    </row>
    <row r="392" spans="1:8" x14ac:dyDescent="0.2">
      <c r="A392" s="7">
        <v>36557</v>
      </c>
      <c r="B392" s="3">
        <v>60.338844724266004</v>
      </c>
    </row>
    <row r="393" spans="1:8" x14ac:dyDescent="0.2">
      <c r="A393" s="6">
        <v>36586</v>
      </c>
      <c r="B393" s="3">
        <v>60.673355802583004</v>
      </c>
    </row>
    <row r="394" spans="1:8" x14ac:dyDescent="0.2">
      <c r="A394" s="5">
        <v>36617</v>
      </c>
      <c r="B394" s="3">
        <v>61.018565121747997</v>
      </c>
    </row>
    <row r="395" spans="1:8" x14ac:dyDescent="0.2">
      <c r="A395" s="4">
        <v>36647</v>
      </c>
      <c r="B395" s="3">
        <v>61.246666912621997</v>
      </c>
    </row>
    <row r="396" spans="1:8" x14ac:dyDescent="0.2">
      <c r="A396" s="16">
        <v>36678</v>
      </c>
      <c r="B396" s="3">
        <v>61.609451911207998</v>
      </c>
    </row>
    <row r="397" spans="1:8" x14ac:dyDescent="0.2">
      <c r="A397" s="15">
        <v>36708</v>
      </c>
      <c r="B397" s="3">
        <v>61.849780261079999</v>
      </c>
    </row>
    <row r="398" spans="1:8" x14ac:dyDescent="0.2">
      <c r="A398" s="14">
        <v>36739</v>
      </c>
      <c r="B398" s="3">
        <v>62.189640459821</v>
      </c>
    </row>
    <row r="399" spans="1:8" x14ac:dyDescent="0.2">
      <c r="A399" s="13">
        <v>36770</v>
      </c>
      <c r="B399" s="3">
        <v>62.643933633536001</v>
      </c>
    </row>
    <row r="400" spans="1:8" x14ac:dyDescent="0.2">
      <c r="A400" s="12">
        <v>36800</v>
      </c>
      <c r="B400" s="3">
        <v>63.07530200051</v>
      </c>
      <c r="F400" s="80" t="s">
        <v>34</v>
      </c>
      <c r="G400" s="80"/>
      <c r="H400" s="80"/>
    </row>
    <row r="401" spans="1:8" x14ac:dyDescent="0.2">
      <c r="A401" s="11">
        <v>36831</v>
      </c>
      <c r="B401" s="3">
        <v>63.614607979973997</v>
      </c>
      <c r="F401" s="33" t="s">
        <v>40</v>
      </c>
      <c r="G401" s="33" t="s">
        <v>33</v>
      </c>
      <c r="H401" s="33" t="s">
        <v>35</v>
      </c>
    </row>
    <row r="402" spans="1:8" ht="15" x14ac:dyDescent="0.25">
      <c r="A402" s="10">
        <v>36861</v>
      </c>
      <c r="B402" s="3">
        <v>64.303307262108007</v>
      </c>
      <c r="C402" s="9">
        <f>B402/B390-1</f>
        <v>8.9593064787205634E-2</v>
      </c>
      <c r="E402" s="17">
        <v>36861</v>
      </c>
      <c r="F402" s="33">
        <f t="shared" ref="F402:F418" si="0">YEAR(E402)</f>
        <v>2000</v>
      </c>
      <c r="G402" s="34">
        <f t="shared" ref="G402:G417" si="1">VLOOKUP(E402,$A$391:$C$587,3)</f>
        <v>8.9593064787205634E-2</v>
      </c>
      <c r="H402" s="34">
        <f>VLOOKUP(E402,'Inflación Argentina'!A:D,4)/100</f>
        <v>-7.2961527109146121E-3</v>
      </c>
    </row>
    <row r="403" spans="1:8" ht="15" x14ac:dyDescent="0.25">
      <c r="A403" s="8">
        <v>36892</v>
      </c>
      <c r="B403" s="3">
        <v>64.659787943149993</v>
      </c>
      <c r="E403" s="17">
        <v>37226</v>
      </c>
      <c r="F403" s="33">
        <f t="shared" si="0"/>
        <v>2001</v>
      </c>
      <c r="G403" s="34">
        <f t="shared" si="1"/>
        <v>4.4034985590446718E-2</v>
      </c>
      <c r="H403" s="34">
        <f>VLOOKUP(E403,'Inflación Argentina'!A:D,4)/100</f>
        <v>-1.5465331077575684E-2</v>
      </c>
    </row>
    <row r="404" spans="1:8" ht="15" x14ac:dyDescent="0.25">
      <c r="A404" s="7">
        <v>36923</v>
      </c>
      <c r="B404" s="3">
        <v>64.616994979759994</v>
      </c>
      <c r="E404" s="17">
        <v>37591</v>
      </c>
      <c r="F404" s="33">
        <f t="shared" si="0"/>
        <v>2002</v>
      </c>
      <c r="G404" s="34">
        <f t="shared" si="1"/>
        <v>5.7004794045940388E-2</v>
      </c>
      <c r="H404" s="34">
        <f>VLOOKUP(E404,'Inflación Argentina'!A:D,4)/100</f>
        <v>0.40946521759033205</v>
      </c>
    </row>
    <row r="405" spans="1:8" ht="15" x14ac:dyDescent="0.25">
      <c r="A405" s="6">
        <v>36951</v>
      </c>
      <c r="B405" s="3">
        <v>65.026393744008999</v>
      </c>
      <c r="E405" s="17">
        <v>37956</v>
      </c>
      <c r="F405" s="33">
        <f t="shared" si="0"/>
        <v>2003</v>
      </c>
      <c r="G405" s="34">
        <f t="shared" si="1"/>
        <v>3.9765218067332464E-2</v>
      </c>
      <c r="H405" s="34">
        <f>VLOOKUP(E405,'Inflación Argentina'!A:D,4)/100</f>
        <v>3.6610362529754636E-2</v>
      </c>
    </row>
    <row r="406" spans="1:8" ht="15" x14ac:dyDescent="0.25">
      <c r="A406" s="5">
        <v>36982</v>
      </c>
      <c r="B406" s="3">
        <v>65.354409466736996</v>
      </c>
      <c r="E406" s="17">
        <v>38322</v>
      </c>
      <c r="F406" s="33">
        <f t="shared" si="0"/>
        <v>2004</v>
      </c>
      <c r="G406" s="34">
        <f t="shared" si="1"/>
        <v>5.1908482560095059E-2</v>
      </c>
      <c r="H406" s="34">
        <f>VLOOKUP(E406,'Inflación Argentina'!A:D,4)/100</f>
        <v>6.0967674255371092E-2</v>
      </c>
    </row>
    <row r="407" spans="1:8" ht="15" x14ac:dyDescent="0.25">
      <c r="A407" s="4">
        <v>37012</v>
      </c>
      <c r="B407" s="3">
        <v>65.504375883541002</v>
      </c>
      <c r="E407" s="17">
        <v>38687</v>
      </c>
      <c r="F407" s="33">
        <f t="shared" si="0"/>
        <v>2005</v>
      </c>
      <c r="G407" s="34">
        <f t="shared" si="1"/>
        <v>3.3327410039975414E-2</v>
      </c>
      <c r="H407" s="34">
        <f>VLOOKUP(E407,'Inflación Argentina'!A:D,4)/100</f>
        <v>0.12328984260559082</v>
      </c>
    </row>
    <row r="408" spans="1:8" ht="15" x14ac:dyDescent="0.25">
      <c r="A408" s="16">
        <v>37043</v>
      </c>
      <c r="B408" s="3">
        <v>65.659309337783995</v>
      </c>
      <c r="E408" s="17">
        <v>39052</v>
      </c>
      <c r="F408" s="33">
        <f t="shared" si="0"/>
        <v>2006</v>
      </c>
      <c r="G408" s="34">
        <f t="shared" si="1"/>
        <v>4.0532755522306285E-2</v>
      </c>
      <c r="H408" s="34">
        <f>VLOOKUP(E408,'Inflación Argentina'!A:D,4)/100</f>
        <v>9.8390235900878906E-2</v>
      </c>
    </row>
    <row r="409" spans="1:8" ht="15" x14ac:dyDescent="0.25">
      <c r="A409" s="15">
        <v>37073</v>
      </c>
      <c r="B409" s="3">
        <v>65.488710598360001</v>
      </c>
      <c r="E409" s="17">
        <v>39417</v>
      </c>
      <c r="F409" s="33">
        <f t="shared" si="0"/>
        <v>2007</v>
      </c>
      <c r="G409" s="34">
        <f t="shared" si="1"/>
        <v>3.7590381357687663E-2</v>
      </c>
      <c r="H409" s="34">
        <f>VLOOKUP(E409,'Inflación Argentina'!A:D,4)/100</f>
        <v>0.22042545318603515</v>
      </c>
    </row>
    <row r="410" spans="1:8" ht="15" x14ac:dyDescent="0.25">
      <c r="A410" s="14">
        <v>37104</v>
      </c>
      <c r="B410" s="3">
        <v>65.876712887810001</v>
      </c>
      <c r="E410" s="17">
        <v>39783</v>
      </c>
      <c r="F410" s="33">
        <f t="shared" si="0"/>
        <v>2008</v>
      </c>
      <c r="G410" s="34">
        <f t="shared" si="1"/>
        <v>6.5281450097157023E-2</v>
      </c>
      <c r="H410" s="34">
        <f>VLOOKUP(E410,'Inflación Argentina'!A:D,4)/100</f>
        <v>0.23398544311523437</v>
      </c>
    </row>
    <row r="411" spans="1:8" ht="15" x14ac:dyDescent="0.25">
      <c r="A411" s="13">
        <v>37135</v>
      </c>
      <c r="B411" s="3">
        <v>66.489951356085001</v>
      </c>
      <c r="E411" s="17">
        <v>40148</v>
      </c>
      <c r="F411" s="33">
        <f t="shared" si="0"/>
        <v>2009</v>
      </c>
      <c r="G411" s="34">
        <f t="shared" si="1"/>
        <v>3.5735378772584703E-2</v>
      </c>
      <c r="H411" s="34">
        <f>VLOOKUP(E411,'Inflación Argentina'!A:D,4)/100</f>
        <v>0.16586149215698243</v>
      </c>
    </row>
    <row r="412" spans="1:8" ht="15" x14ac:dyDescent="0.25">
      <c r="A412" s="12">
        <v>37165</v>
      </c>
      <c r="B412" s="3">
        <v>66.790457310723994</v>
      </c>
      <c r="E412" s="17">
        <v>40513</v>
      </c>
      <c r="F412" s="33">
        <f t="shared" si="0"/>
        <v>2010</v>
      </c>
      <c r="G412" s="34">
        <f t="shared" si="1"/>
        <v>4.4015850903352582E-2</v>
      </c>
      <c r="H412" s="34">
        <f>VLOOKUP(E412,'Inflación Argentina'!A:D,4)/100</f>
        <v>0.2594908142089844</v>
      </c>
    </row>
    <row r="413" spans="1:8" ht="15" x14ac:dyDescent="0.25">
      <c r="A413" s="11">
        <v>37196</v>
      </c>
      <c r="B413" s="3">
        <v>67.042057015577996</v>
      </c>
      <c r="E413" s="17">
        <v>40878</v>
      </c>
      <c r="F413" s="33">
        <f t="shared" si="0"/>
        <v>2011</v>
      </c>
      <c r="G413" s="34">
        <f t="shared" si="1"/>
        <v>3.818756787587918E-2</v>
      </c>
      <c r="H413" s="34">
        <f>VLOOKUP(E413,'Inflación Argentina'!A:D,4)/100</f>
        <v>0.24346763610839844</v>
      </c>
    </row>
    <row r="414" spans="1:8" ht="15" x14ac:dyDescent="0.25">
      <c r="A414" s="10">
        <v>37226</v>
      </c>
      <c r="B414" s="3">
        <v>67.134902470813003</v>
      </c>
      <c r="C414" s="9">
        <f>B414/B402-1</f>
        <v>4.4034985590446718E-2</v>
      </c>
      <c r="E414" s="17">
        <v>41244</v>
      </c>
      <c r="F414" s="33">
        <f t="shared" si="0"/>
        <v>2012</v>
      </c>
      <c r="G414" s="34">
        <f t="shared" si="1"/>
        <v>3.5682900213421354E-2</v>
      </c>
      <c r="H414" s="34">
        <f>VLOOKUP(E414,'Inflación Argentina'!A:D,4)/100</f>
        <v>0.25636341094970705</v>
      </c>
    </row>
    <row r="415" spans="1:8" ht="15" x14ac:dyDescent="0.25">
      <c r="A415" s="8">
        <v>37257</v>
      </c>
      <c r="B415" s="3">
        <v>67.754636301573001</v>
      </c>
      <c r="E415" s="17">
        <v>41609</v>
      </c>
      <c r="F415" s="33">
        <f t="shared" si="0"/>
        <v>2013</v>
      </c>
      <c r="G415" s="34">
        <f t="shared" si="1"/>
        <v>3.9740409898737505E-2</v>
      </c>
      <c r="H415" s="34">
        <f>VLOOKUP(E415,'Inflación Argentina'!A:D,4)/100</f>
        <v>0.2429822540283203</v>
      </c>
    </row>
    <row r="416" spans="1:8" ht="15" x14ac:dyDescent="0.25">
      <c r="A416" s="7">
        <v>37288</v>
      </c>
      <c r="B416" s="3">
        <v>67.711079179107998</v>
      </c>
      <c r="E416" s="17">
        <v>41974</v>
      </c>
      <c r="F416" s="33">
        <f t="shared" si="0"/>
        <v>2014</v>
      </c>
      <c r="G416" s="34">
        <f t="shared" si="1"/>
        <v>4.0813215195322439E-2</v>
      </c>
      <c r="H416" s="34">
        <f>VLOOKUP(E416,'Inflación Argentina'!A:D,4)/100</f>
        <v>0.37581069946289064</v>
      </c>
    </row>
    <row r="417" spans="1:8" ht="15" x14ac:dyDescent="0.25">
      <c r="A417" s="6">
        <v>37316</v>
      </c>
      <c r="B417" s="3">
        <v>68.057434733438001</v>
      </c>
      <c r="E417" s="17">
        <v>42339</v>
      </c>
      <c r="F417" s="33">
        <f t="shared" si="0"/>
        <v>2015</v>
      </c>
      <c r="G417" s="34">
        <f t="shared" si="1"/>
        <v>2.130812776260349E-2</v>
      </c>
      <c r="H417" s="34">
        <f>VLOOKUP(E417,'Inflación Argentina'!A:D,4)/100</f>
        <v>0.27938764572143554</v>
      </c>
    </row>
    <row r="418" spans="1:8" ht="15" x14ac:dyDescent="0.25">
      <c r="A418" s="5">
        <v>37347</v>
      </c>
      <c r="B418" s="3">
        <v>68.429198616676004</v>
      </c>
      <c r="E418" s="17">
        <v>42705</v>
      </c>
      <c r="F418" s="33">
        <f t="shared" si="0"/>
        <v>2016</v>
      </c>
      <c r="G418" s="34">
        <v>0.03</v>
      </c>
      <c r="H418" s="34">
        <v>0.39</v>
      </c>
    </row>
    <row r="419" spans="1:8" ht="15.75" thickBot="1" x14ac:dyDescent="0.3">
      <c r="A419" s="4">
        <v>37377</v>
      </c>
      <c r="B419" s="3">
        <v>68.567893678497995</v>
      </c>
      <c r="F419" s="35" t="s">
        <v>41</v>
      </c>
      <c r="G419" s="36">
        <f>AVERAGE(G402:G418)</f>
        <v>4.3795411334708705E-2</v>
      </c>
      <c r="H419" s="36">
        <f>AVERAGE(H402:H418)</f>
        <v>0.19845509988420151</v>
      </c>
    </row>
    <row r="420" spans="1:8" ht="13.5" thickTop="1" x14ac:dyDescent="0.2">
      <c r="A420" s="16">
        <v>37408</v>
      </c>
      <c r="B420" s="3">
        <v>68.902213711873998</v>
      </c>
    </row>
    <row r="421" spans="1:8" x14ac:dyDescent="0.2">
      <c r="A421" s="15">
        <v>37438</v>
      </c>
      <c r="B421" s="3">
        <v>69.100011723086993</v>
      </c>
    </row>
    <row r="422" spans="1:8" x14ac:dyDescent="0.2">
      <c r="A422" s="14">
        <v>37469</v>
      </c>
      <c r="B422" s="3">
        <v>69.362746788218999</v>
      </c>
    </row>
    <row r="423" spans="1:8" x14ac:dyDescent="0.2">
      <c r="A423" s="13">
        <v>37500</v>
      </c>
      <c r="B423" s="3">
        <v>69.779950763035004</v>
      </c>
    </row>
    <row r="424" spans="1:8" x14ac:dyDescent="0.2">
      <c r="A424" s="12">
        <v>37530</v>
      </c>
      <c r="B424" s="3">
        <v>70.087509395709006</v>
      </c>
    </row>
    <row r="425" spans="1:8" x14ac:dyDescent="0.2">
      <c r="A425" s="11">
        <v>37561</v>
      </c>
      <c r="B425" s="3">
        <v>70.654355126781994</v>
      </c>
    </row>
    <row r="426" spans="1:8" ht="15" x14ac:dyDescent="0.25">
      <c r="A426" s="10">
        <v>37591</v>
      </c>
      <c r="B426" s="3">
        <v>70.961913759455996</v>
      </c>
      <c r="C426" s="9">
        <f>B426/B414-1</f>
        <v>5.7004794045940388E-2</v>
      </c>
    </row>
    <row r="427" spans="1:8" x14ac:dyDescent="0.2">
      <c r="A427" s="8">
        <v>37622</v>
      </c>
      <c r="B427" s="3">
        <v>71.248784591725993</v>
      </c>
    </row>
    <row r="428" spans="1:8" x14ac:dyDescent="0.2">
      <c r="A428" s="7">
        <v>37653</v>
      </c>
      <c r="B428" s="3">
        <v>71.446697882259002</v>
      </c>
    </row>
    <row r="429" spans="1:8" x14ac:dyDescent="0.2">
      <c r="A429" s="6">
        <v>37681</v>
      </c>
      <c r="B429" s="3">
        <v>71.897691931067996</v>
      </c>
    </row>
    <row r="430" spans="1:8" x14ac:dyDescent="0.2">
      <c r="A430" s="5">
        <v>37712</v>
      </c>
      <c r="B430" s="3">
        <v>72.020439546798997</v>
      </c>
    </row>
    <row r="431" spans="1:8" x14ac:dyDescent="0.2">
      <c r="A431" s="4">
        <v>37742</v>
      </c>
      <c r="B431" s="3">
        <v>71.788046588927003</v>
      </c>
    </row>
    <row r="432" spans="1:8" x14ac:dyDescent="0.2">
      <c r="A432" s="16">
        <v>37773</v>
      </c>
      <c r="B432" s="3">
        <v>71.847351616751993</v>
      </c>
    </row>
    <row r="433" spans="1:3" x14ac:dyDescent="0.2">
      <c r="A433" s="15">
        <v>37803</v>
      </c>
      <c r="B433" s="3">
        <v>71.951480212118994</v>
      </c>
    </row>
    <row r="434" spans="1:3" x14ac:dyDescent="0.2">
      <c r="A434" s="14">
        <v>37834</v>
      </c>
      <c r="B434" s="3">
        <v>72.167322929668003</v>
      </c>
    </row>
    <row r="435" spans="1:3" x14ac:dyDescent="0.2">
      <c r="A435" s="13">
        <v>37865</v>
      </c>
      <c r="B435" s="3">
        <v>72.596939584726996</v>
      </c>
    </row>
    <row r="436" spans="1:3" x14ac:dyDescent="0.2">
      <c r="A436" s="12">
        <v>37895</v>
      </c>
      <c r="B436" s="3">
        <v>72.863122616593003</v>
      </c>
    </row>
    <row r="437" spans="1:3" x14ac:dyDescent="0.2">
      <c r="A437" s="11">
        <v>37926</v>
      </c>
      <c r="B437" s="3">
        <v>73.46789598174</v>
      </c>
    </row>
    <row r="438" spans="1:3" ht="15" x14ac:dyDescent="0.25">
      <c r="A438" s="10">
        <v>37956</v>
      </c>
      <c r="B438" s="3">
        <v>73.783729734575999</v>
      </c>
      <c r="C438" s="9">
        <f>B438/B426-1</f>
        <v>3.9765218067332464E-2</v>
      </c>
    </row>
    <row r="439" spans="1:3" x14ac:dyDescent="0.2">
      <c r="A439" s="8">
        <v>37987</v>
      </c>
      <c r="B439" s="3">
        <v>74.2423093102</v>
      </c>
    </row>
    <row r="440" spans="1:3" x14ac:dyDescent="0.2">
      <c r="A440" s="7">
        <v>38018</v>
      </c>
      <c r="B440" s="3">
        <v>74.686407425541006</v>
      </c>
    </row>
    <row r="441" spans="1:3" x14ac:dyDescent="0.2">
      <c r="A441" s="6">
        <v>38047</v>
      </c>
      <c r="B441" s="3">
        <v>74.939488183818</v>
      </c>
    </row>
    <row r="442" spans="1:3" x14ac:dyDescent="0.2">
      <c r="A442" s="5">
        <v>38078</v>
      </c>
      <c r="B442" s="3">
        <v>75.052581492694003</v>
      </c>
    </row>
    <row r="443" spans="1:3" x14ac:dyDescent="0.2">
      <c r="A443" s="4">
        <v>38108</v>
      </c>
      <c r="B443" s="3">
        <v>74.864322509016006</v>
      </c>
    </row>
    <row r="444" spans="1:3" x14ac:dyDescent="0.2">
      <c r="A444" s="16">
        <v>38139</v>
      </c>
      <c r="B444" s="3">
        <v>74.984311751359996</v>
      </c>
    </row>
    <row r="445" spans="1:3" x14ac:dyDescent="0.2">
      <c r="A445" s="15">
        <v>38169</v>
      </c>
      <c r="B445" s="3">
        <v>75.180845855198996</v>
      </c>
    </row>
    <row r="446" spans="1:3" x14ac:dyDescent="0.2">
      <c r="A446" s="14">
        <v>38200</v>
      </c>
      <c r="B446" s="3">
        <v>75.644942177597997</v>
      </c>
    </row>
    <row r="447" spans="1:3" x14ac:dyDescent="0.2">
      <c r="A447" s="13">
        <v>38231</v>
      </c>
      <c r="B447" s="3">
        <v>76.270403343148999</v>
      </c>
    </row>
    <row r="448" spans="1:3" x14ac:dyDescent="0.2">
      <c r="A448" s="12">
        <v>38261</v>
      </c>
      <c r="B448" s="3">
        <v>76.798631846800006</v>
      </c>
    </row>
    <row r="449" spans="1:3" x14ac:dyDescent="0.2">
      <c r="A449" s="11">
        <v>38292</v>
      </c>
      <c r="B449" s="3">
        <v>77.453745526263006</v>
      </c>
    </row>
    <row r="450" spans="1:3" ht="15" x14ac:dyDescent="0.25">
      <c r="A450" s="10">
        <v>38322</v>
      </c>
      <c r="B450" s="3">
        <v>77.613731182722006</v>
      </c>
      <c r="C450" s="9">
        <f>B450/B438-1</f>
        <v>5.1908482560095059E-2</v>
      </c>
    </row>
    <row r="451" spans="1:3" x14ac:dyDescent="0.2">
      <c r="A451" s="8">
        <v>38353</v>
      </c>
      <c r="B451" s="3">
        <v>77.616489556109002</v>
      </c>
    </row>
    <row r="452" spans="1:3" x14ac:dyDescent="0.2">
      <c r="A452" s="7">
        <v>38384</v>
      </c>
      <c r="B452" s="3">
        <v>77.875087061160002</v>
      </c>
    </row>
    <row r="453" spans="1:3" x14ac:dyDescent="0.2">
      <c r="A453" s="6">
        <v>38412</v>
      </c>
      <c r="B453" s="3">
        <v>78.226090074683</v>
      </c>
    </row>
    <row r="454" spans="1:3" x14ac:dyDescent="0.2">
      <c r="A454" s="5">
        <v>38443</v>
      </c>
      <c r="B454" s="3">
        <v>78.504685786791995</v>
      </c>
    </row>
    <row r="455" spans="1:3" x14ac:dyDescent="0.2">
      <c r="A455" s="4">
        <v>38473</v>
      </c>
      <c r="B455" s="3">
        <v>78.307462089606005</v>
      </c>
    </row>
    <row r="456" spans="1:3" x14ac:dyDescent="0.2">
      <c r="A456" s="16">
        <v>38504</v>
      </c>
      <c r="B456" s="3">
        <v>78.232296414803997</v>
      </c>
    </row>
    <row r="457" spans="1:3" x14ac:dyDescent="0.2">
      <c r="A457" s="15">
        <v>38534</v>
      </c>
      <c r="B457" s="3">
        <v>78.538475860784999</v>
      </c>
    </row>
    <row r="458" spans="1:3" x14ac:dyDescent="0.2">
      <c r="A458" s="14">
        <v>38565</v>
      </c>
      <c r="B458" s="3">
        <v>78.632260555949998</v>
      </c>
    </row>
    <row r="459" spans="1:3" x14ac:dyDescent="0.2">
      <c r="A459" s="13">
        <v>38596</v>
      </c>
      <c r="B459" s="3">
        <v>78.947404715439006</v>
      </c>
    </row>
    <row r="460" spans="1:3" x14ac:dyDescent="0.2">
      <c r="A460" s="12">
        <v>38626</v>
      </c>
      <c r="B460" s="3">
        <v>79.141180445890996</v>
      </c>
    </row>
    <row r="461" spans="1:3" x14ac:dyDescent="0.2">
      <c r="A461" s="11">
        <v>38657</v>
      </c>
      <c r="B461" s="3">
        <v>79.710784550350994</v>
      </c>
    </row>
    <row r="462" spans="1:3" ht="15" x14ac:dyDescent="0.25">
      <c r="A462" s="10">
        <v>38687</v>
      </c>
      <c r="B462" s="3">
        <v>80.200395826581001</v>
      </c>
      <c r="C462" s="9">
        <f>B462/B450-1</f>
        <v>3.3327410039975414E-2</v>
      </c>
    </row>
    <row r="463" spans="1:3" x14ac:dyDescent="0.2">
      <c r="A463" s="8">
        <v>38718</v>
      </c>
      <c r="B463" s="3">
        <v>80.670698489100999</v>
      </c>
    </row>
    <row r="464" spans="1:3" x14ac:dyDescent="0.2">
      <c r="A464" s="7">
        <v>38749</v>
      </c>
      <c r="B464" s="3">
        <v>80.794135698179005</v>
      </c>
    </row>
    <row r="465" spans="1:3" x14ac:dyDescent="0.2">
      <c r="A465" s="6">
        <v>38777</v>
      </c>
      <c r="B465" s="3">
        <v>80.895505920158996</v>
      </c>
    </row>
    <row r="466" spans="1:3" x14ac:dyDescent="0.2">
      <c r="A466" s="5">
        <v>38808</v>
      </c>
      <c r="B466" s="3">
        <v>81.014115975809005</v>
      </c>
    </row>
    <row r="467" spans="1:3" x14ac:dyDescent="0.2">
      <c r="A467" s="4">
        <v>38838</v>
      </c>
      <c r="B467" s="3">
        <v>80.653458655430995</v>
      </c>
    </row>
    <row r="468" spans="1:3" x14ac:dyDescent="0.2">
      <c r="A468" s="16">
        <v>38869</v>
      </c>
      <c r="B468" s="3">
        <v>80.723107583458003</v>
      </c>
    </row>
    <row r="469" spans="1:3" x14ac:dyDescent="0.2">
      <c r="A469" s="15">
        <v>38899</v>
      </c>
      <c r="B469" s="3">
        <v>80.944467047781998</v>
      </c>
    </row>
    <row r="470" spans="1:3" x14ac:dyDescent="0.2">
      <c r="A470" s="14">
        <v>38930</v>
      </c>
      <c r="B470" s="3">
        <v>81.357533462516997</v>
      </c>
    </row>
    <row r="471" spans="1:3" x14ac:dyDescent="0.2">
      <c r="A471" s="13">
        <v>38961</v>
      </c>
      <c r="B471" s="3">
        <v>82.178839138559994</v>
      </c>
    </row>
    <row r="472" spans="1:3" x14ac:dyDescent="0.2">
      <c r="A472" s="12">
        <v>38991</v>
      </c>
      <c r="B472" s="3">
        <v>82.538117272245003</v>
      </c>
    </row>
    <row r="473" spans="1:3" x14ac:dyDescent="0.2">
      <c r="A473" s="11">
        <v>39022</v>
      </c>
      <c r="B473" s="3">
        <v>82.971181894037002</v>
      </c>
    </row>
    <row r="474" spans="1:3" ht="15" x14ac:dyDescent="0.25">
      <c r="A474" s="10">
        <v>39052</v>
      </c>
      <c r="B474" s="3">
        <v>83.451138863411998</v>
      </c>
      <c r="C474" s="9">
        <f>B474/B462-1</f>
        <v>4.0532755522306285E-2</v>
      </c>
    </row>
    <row r="475" spans="1:3" x14ac:dyDescent="0.2">
      <c r="A475" s="8">
        <v>39083</v>
      </c>
      <c r="B475" s="3">
        <v>83.882134705164006</v>
      </c>
    </row>
    <row r="476" spans="1:3" x14ac:dyDescent="0.2">
      <c r="A476" s="7">
        <v>39114</v>
      </c>
      <c r="B476" s="3">
        <v>84.116596443077995</v>
      </c>
    </row>
    <row r="477" spans="1:3" x14ac:dyDescent="0.2">
      <c r="A477" s="6">
        <v>39142</v>
      </c>
      <c r="B477" s="3">
        <v>84.298649086634001</v>
      </c>
    </row>
    <row r="478" spans="1:3" x14ac:dyDescent="0.2">
      <c r="A478" s="5">
        <v>39173</v>
      </c>
      <c r="B478" s="3">
        <v>84.248308772317003</v>
      </c>
    </row>
    <row r="479" spans="1:3" x14ac:dyDescent="0.2">
      <c r="A479" s="4">
        <v>39203</v>
      </c>
      <c r="B479" s="3">
        <v>83.837311137621995</v>
      </c>
    </row>
    <row r="480" spans="1:3" x14ac:dyDescent="0.2">
      <c r="A480" s="16">
        <v>39234</v>
      </c>
      <c r="B480" s="3">
        <v>83.937991766254996</v>
      </c>
    </row>
    <row r="481" spans="1:3" x14ac:dyDescent="0.2">
      <c r="A481" s="15">
        <v>39264</v>
      </c>
      <c r="B481" s="3">
        <v>84.294511526552995</v>
      </c>
    </row>
    <row r="482" spans="1:3" x14ac:dyDescent="0.2">
      <c r="A482" s="14">
        <v>39295</v>
      </c>
      <c r="B482" s="3">
        <v>84.637929013261001</v>
      </c>
    </row>
    <row r="483" spans="1:3" x14ac:dyDescent="0.2">
      <c r="A483" s="13">
        <v>39326</v>
      </c>
      <c r="B483" s="3">
        <v>85.295111472765001</v>
      </c>
    </row>
    <row r="484" spans="1:3" x14ac:dyDescent="0.2">
      <c r="A484" s="12">
        <v>39356</v>
      </c>
      <c r="B484" s="3">
        <v>85.627495465924</v>
      </c>
    </row>
    <row r="485" spans="1:3" x14ac:dyDescent="0.2">
      <c r="A485" s="11">
        <v>39387</v>
      </c>
      <c r="B485" s="3">
        <v>86.231579237724006</v>
      </c>
    </row>
    <row r="486" spans="1:3" ht="15" x14ac:dyDescent="0.25">
      <c r="A486" s="10">
        <v>39417</v>
      </c>
      <c r="B486" s="3">
        <v>86.588098998020996</v>
      </c>
      <c r="C486" s="9">
        <f>B486/B474-1</f>
        <v>3.7590381357687663E-2</v>
      </c>
    </row>
    <row r="487" spans="1:3" x14ac:dyDescent="0.2">
      <c r="A487" s="8">
        <v>39448</v>
      </c>
      <c r="B487" s="3">
        <v>86.989442325859997</v>
      </c>
    </row>
    <row r="488" spans="1:3" x14ac:dyDescent="0.2">
      <c r="A488" s="7">
        <v>39479</v>
      </c>
      <c r="B488" s="3">
        <v>87.248039830912006</v>
      </c>
    </row>
    <row r="489" spans="1:3" x14ac:dyDescent="0.2">
      <c r="A489" s="6">
        <v>39508</v>
      </c>
      <c r="B489" s="3">
        <v>87.880396929930001</v>
      </c>
    </row>
    <row r="490" spans="1:3" x14ac:dyDescent="0.2">
      <c r="A490" s="5">
        <v>39539</v>
      </c>
      <c r="B490" s="3">
        <v>88.080379000503001</v>
      </c>
    </row>
    <row r="491" spans="1:3" x14ac:dyDescent="0.2">
      <c r="A491" s="4">
        <v>39569</v>
      </c>
      <c r="B491" s="3">
        <v>87.985215118645002</v>
      </c>
    </row>
    <row r="492" spans="1:3" x14ac:dyDescent="0.2">
      <c r="A492" s="16">
        <v>39600</v>
      </c>
      <c r="B492" s="3">
        <v>88.349320405756998</v>
      </c>
    </row>
    <row r="493" spans="1:3" x14ac:dyDescent="0.2">
      <c r="A493" s="15">
        <v>39630</v>
      </c>
      <c r="B493" s="3">
        <v>88.841690055374002</v>
      </c>
    </row>
    <row r="494" spans="1:3" x14ac:dyDescent="0.2">
      <c r="A494" s="14">
        <v>39661</v>
      </c>
      <c r="B494" s="3">
        <v>89.354747505396006</v>
      </c>
    </row>
    <row r="495" spans="1:3" x14ac:dyDescent="0.2">
      <c r="A495" s="13">
        <v>39692</v>
      </c>
      <c r="B495" s="3">
        <v>89.963658430622999</v>
      </c>
    </row>
    <row r="496" spans="1:3" x14ac:dyDescent="0.2">
      <c r="A496" s="12">
        <v>39722</v>
      </c>
      <c r="B496" s="3">
        <v>90.576706915931993</v>
      </c>
    </row>
    <row r="497" spans="1:3" x14ac:dyDescent="0.2">
      <c r="A497" s="11">
        <v>39753</v>
      </c>
      <c r="B497" s="3">
        <v>91.606269782709006</v>
      </c>
    </row>
    <row r="498" spans="1:3" ht="15" x14ac:dyDescent="0.25">
      <c r="A498" s="10">
        <v>39783</v>
      </c>
      <c r="B498" s="3">
        <v>92.240695661768001</v>
      </c>
      <c r="C498" s="9">
        <f>B498/B486-1</f>
        <v>6.5281450097157023E-2</v>
      </c>
    </row>
    <row r="499" spans="1:3" x14ac:dyDescent="0.2">
      <c r="A499" s="8">
        <v>39814</v>
      </c>
      <c r="B499" s="3">
        <v>92.454469599277004</v>
      </c>
    </row>
    <row r="500" spans="1:3" x14ac:dyDescent="0.2">
      <c r="A500" s="7">
        <v>39845</v>
      </c>
      <c r="B500" s="3">
        <v>92.658589229930996</v>
      </c>
    </row>
    <row r="501" spans="1:3" x14ac:dyDescent="0.2">
      <c r="A501" s="6">
        <v>39873</v>
      </c>
      <c r="B501" s="3">
        <v>93.19164488701</v>
      </c>
    </row>
    <row r="502" spans="1:3" x14ac:dyDescent="0.2">
      <c r="A502" s="5">
        <v>39904</v>
      </c>
      <c r="B502" s="3">
        <v>93.517822540048002</v>
      </c>
    </row>
    <row r="503" spans="1:3" x14ac:dyDescent="0.2">
      <c r="A503" s="4">
        <v>39934</v>
      </c>
      <c r="B503" s="3">
        <v>93.245433168060998</v>
      </c>
    </row>
    <row r="504" spans="1:3" x14ac:dyDescent="0.2">
      <c r="A504" s="16">
        <v>39965</v>
      </c>
      <c r="B504" s="3">
        <v>93.417141911415001</v>
      </c>
    </row>
    <row r="505" spans="1:3" x14ac:dyDescent="0.2">
      <c r="A505" s="15">
        <v>39995</v>
      </c>
      <c r="B505" s="3">
        <v>93.671601856384996</v>
      </c>
    </row>
    <row r="506" spans="1:3" x14ac:dyDescent="0.2">
      <c r="A506" s="14">
        <v>40026</v>
      </c>
      <c r="B506" s="3">
        <v>93.895719694096002</v>
      </c>
    </row>
    <row r="507" spans="1:3" x14ac:dyDescent="0.2">
      <c r="A507" s="13">
        <v>40057</v>
      </c>
      <c r="B507" s="3">
        <v>94.366711949963005</v>
      </c>
    </row>
    <row r="508" spans="1:3" x14ac:dyDescent="0.2">
      <c r="A508" s="12">
        <v>40087</v>
      </c>
      <c r="B508" s="3">
        <v>94.652203595540001</v>
      </c>
    </row>
    <row r="509" spans="1:3" x14ac:dyDescent="0.2">
      <c r="A509" s="11">
        <v>40118</v>
      </c>
      <c r="B509" s="3">
        <v>95.143194058464005</v>
      </c>
    </row>
    <row r="510" spans="1:3" ht="15" x14ac:dyDescent="0.25">
      <c r="A510" s="10">
        <v>40148</v>
      </c>
      <c r="B510" s="3">
        <v>95.536951859487999</v>
      </c>
      <c r="C510" s="9">
        <f>B510/B498-1</f>
        <v>3.5735378772584703E-2</v>
      </c>
    </row>
    <row r="511" spans="1:3" x14ac:dyDescent="0.2">
      <c r="A511" s="8">
        <v>40179</v>
      </c>
      <c r="B511" s="3">
        <v>96.575479439774</v>
      </c>
    </row>
    <row r="512" spans="1:3" x14ac:dyDescent="0.2">
      <c r="A512" s="7">
        <v>40210</v>
      </c>
      <c r="B512" s="3">
        <v>97.134050050685005</v>
      </c>
    </row>
    <row r="513" spans="1:3" x14ac:dyDescent="0.2">
      <c r="A513" s="6">
        <v>40238</v>
      </c>
      <c r="B513" s="3">
        <v>97.823643397488993</v>
      </c>
    </row>
    <row r="514" spans="1:3" x14ac:dyDescent="0.2">
      <c r="A514" s="5">
        <v>40269</v>
      </c>
      <c r="B514" s="3">
        <v>97.511947204733005</v>
      </c>
    </row>
    <row r="515" spans="1:3" x14ac:dyDescent="0.2">
      <c r="A515" s="4">
        <v>40299</v>
      </c>
      <c r="B515" s="3">
        <v>96.897519532732005</v>
      </c>
    </row>
    <row r="516" spans="1:3" x14ac:dyDescent="0.2">
      <c r="A516" s="16">
        <v>40330</v>
      </c>
      <c r="B516" s="3">
        <v>96.867177425471994</v>
      </c>
    </row>
    <row r="517" spans="1:3" x14ac:dyDescent="0.2">
      <c r="A517" s="15">
        <v>40360</v>
      </c>
      <c r="B517" s="3">
        <v>97.077503396246996</v>
      </c>
    </row>
    <row r="518" spans="1:3" x14ac:dyDescent="0.2">
      <c r="A518" s="14">
        <v>40391</v>
      </c>
      <c r="B518" s="3">
        <v>97.347134394847004</v>
      </c>
    </row>
    <row r="519" spans="1:3" x14ac:dyDescent="0.2">
      <c r="A519" s="13">
        <v>40422</v>
      </c>
      <c r="B519" s="3">
        <v>97.857433471481997</v>
      </c>
    </row>
    <row r="520" spans="1:3" x14ac:dyDescent="0.2">
      <c r="A520" s="12">
        <v>40452</v>
      </c>
      <c r="B520" s="3">
        <v>98.461517243282003</v>
      </c>
    </row>
    <row r="521" spans="1:3" x14ac:dyDescent="0.2">
      <c r="A521" s="11">
        <v>40483</v>
      </c>
      <c r="B521" s="3">
        <v>99.250412032024997</v>
      </c>
    </row>
    <row r="522" spans="1:3" ht="15" x14ac:dyDescent="0.25">
      <c r="A522" s="10">
        <v>40513</v>
      </c>
      <c r="B522" s="3">
        <v>99.742092088296005</v>
      </c>
      <c r="C522" s="9">
        <f>B522/B510-1</f>
        <v>4.4015850903352582E-2</v>
      </c>
    </row>
    <row r="523" spans="1:3" x14ac:dyDescent="0.2">
      <c r="A523" s="8">
        <v>40544</v>
      </c>
      <c r="B523" s="3">
        <v>100.22799999999999</v>
      </c>
    </row>
    <row r="524" spans="1:3" x14ac:dyDescent="0.2">
      <c r="A524" s="7">
        <v>40575</v>
      </c>
      <c r="B524" s="3">
        <v>100.604</v>
      </c>
    </row>
    <row r="525" spans="1:3" x14ac:dyDescent="0.2">
      <c r="A525" s="6">
        <v>40603</v>
      </c>
      <c r="B525" s="3">
        <v>100.797</v>
      </c>
    </row>
    <row r="526" spans="1:3" x14ac:dyDescent="0.2">
      <c r="A526" s="5">
        <v>40634</v>
      </c>
      <c r="B526" s="3">
        <v>100.789</v>
      </c>
    </row>
    <row r="527" spans="1:3" x14ac:dyDescent="0.2">
      <c r="A527" s="4">
        <v>40664</v>
      </c>
      <c r="B527" s="3">
        <v>100.04600000000001</v>
      </c>
    </row>
    <row r="528" spans="1:3" x14ac:dyDescent="0.2">
      <c r="A528" s="16">
        <v>40695</v>
      </c>
      <c r="B528" s="3">
        <v>100.041</v>
      </c>
    </row>
    <row r="529" spans="1:3" x14ac:dyDescent="0.2">
      <c r="A529" s="15">
        <v>40725</v>
      </c>
      <c r="B529" s="3">
        <v>100.521</v>
      </c>
    </row>
    <row r="530" spans="1:3" x14ac:dyDescent="0.2">
      <c r="A530" s="14">
        <v>40756</v>
      </c>
      <c r="B530" s="3">
        <v>100.68</v>
      </c>
    </row>
    <row r="531" spans="1:3" x14ac:dyDescent="0.2">
      <c r="A531" s="13">
        <v>40787</v>
      </c>
      <c r="B531" s="3">
        <v>100.92700000000001</v>
      </c>
    </row>
    <row r="532" spans="1:3" x14ac:dyDescent="0.2">
      <c r="A532" s="12">
        <v>40817</v>
      </c>
      <c r="B532" s="3">
        <v>101.608</v>
      </c>
    </row>
    <row r="533" spans="1:3" x14ac:dyDescent="0.2">
      <c r="A533" s="11">
        <v>40848</v>
      </c>
      <c r="B533" s="3">
        <v>102.70699999999999</v>
      </c>
    </row>
    <row r="534" spans="1:3" ht="15" x14ac:dyDescent="0.25">
      <c r="A534" s="10">
        <v>40878</v>
      </c>
      <c r="B534" s="3">
        <v>103.551</v>
      </c>
      <c r="C534" s="9">
        <f>B534/B522-1</f>
        <v>3.818756787587918E-2</v>
      </c>
    </row>
    <row r="535" spans="1:3" x14ac:dyDescent="0.2">
      <c r="A535" s="8">
        <v>40909</v>
      </c>
      <c r="B535" s="3">
        <v>104.28400000000001</v>
      </c>
    </row>
    <row r="536" spans="1:3" x14ac:dyDescent="0.2">
      <c r="A536" s="7">
        <v>40940</v>
      </c>
      <c r="B536" s="3">
        <v>104.496</v>
      </c>
    </row>
    <row r="537" spans="1:3" x14ac:dyDescent="0.2">
      <c r="A537" s="6">
        <v>40969</v>
      </c>
      <c r="B537" s="3">
        <v>104.556</v>
      </c>
    </row>
    <row r="538" spans="1:3" x14ac:dyDescent="0.2">
      <c r="A538" s="5">
        <v>41000</v>
      </c>
      <c r="B538" s="3">
        <v>104.22799999999999</v>
      </c>
    </row>
    <row r="539" spans="1:3" x14ac:dyDescent="0.2">
      <c r="A539" s="4">
        <v>41030</v>
      </c>
      <c r="B539" s="3">
        <v>103.899</v>
      </c>
    </row>
    <row r="540" spans="1:3" x14ac:dyDescent="0.2">
      <c r="A540" s="16">
        <v>41061</v>
      </c>
      <c r="B540" s="3">
        <v>104.378</v>
      </c>
    </row>
    <row r="541" spans="1:3" x14ac:dyDescent="0.2">
      <c r="A541" s="15">
        <v>41091</v>
      </c>
      <c r="B541" s="3">
        <v>104.964</v>
      </c>
    </row>
    <row r="542" spans="1:3" x14ac:dyDescent="0.2">
      <c r="A542" s="14">
        <v>41122</v>
      </c>
      <c r="B542" s="3">
        <v>105.279</v>
      </c>
    </row>
    <row r="543" spans="1:3" x14ac:dyDescent="0.2">
      <c r="A543" s="13">
        <v>41153</v>
      </c>
      <c r="B543" s="3">
        <v>105.74299999999999</v>
      </c>
    </row>
    <row r="544" spans="1:3" x14ac:dyDescent="0.2">
      <c r="A544" s="12">
        <v>41183</v>
      </c>
      <c r="B544" s="3">
        <v>106.27800000000001</v>
      </c>
    </row>
    <row r="545" spans="1:3" x14ac:dyDescent="0.2">
      <c r="A545" s="11">
        <v>41214</v>
      </c>
      <c r="B545" s="3">
        <v>107</v>
      </c>
    </row>
    <row r="546" spans="1:3" ht="15" x14ac:dyDescent="0.25">
      <c r="A546" s="10">
        <v>41244</v>
      </c>
      <c r="B546" s="3">
        <v>107.246</v>
      </c>
      <c r="C546" s="9">
        <f>B546/B534-1</f>
        <v>3.5682900213421354E-2</v>
      </c>
    </row>
    <row r="547" spans="1:3" x14ac:dyDescent="0.2">
      <c r="A547" s="8">
        <v>41275</v>
      </c>
      <c r="B547" s="3">
        <v>107.678</v>
      </c>
    </row>
    <row r="548" spans="1:3" x14ac:dyDescent="0.2">
      <c r="A548" s="7">
        <v>41306</v>
      </c>
      <c r="B548" s="3">
        <v>108.208</v>
      </c>
    </row>
    <row r="549" spans="1:3" x14ac:dyDescent="0.2">
      <c r="A549" s="6">
        <v>41334</v>
      </c>
      <c r="B549" s="3">
        <v>109.002</v>
      </c>
    </row>
    <row r="550" spans="1:3" x14ac:dyDescent="0.2">
      <c r="A550" s="5">
        <v>41365</v>
      </c>
      <c r="B550" s="3">
        <v>109.074</v>
      </c>
    </row>
    <row r="551" spans="1:3" x14ac:dyDescent="0.2">
      <c r="A551" s="4">
        <v>41395</v>
      </c>
      <c r="B551" s="3">
        <v>108.711</v>
      </c>
    </row>
    <row r="552" spans="1:3" x14ac:dyDescent="0.2">
      <c r="A552" s="16">
        <v>41426</v>
      </c>
      <c r="B552" s="3">
        <v>108.645</v>
      </c>
    </row>
    <row r="553" spans="1:3" x14ac:dyDescent="0.2">
      <c r="A553" s="15">
        <v>41456</v>
      </c>
      <c r="B553" s="3">
        <v>108.60899999999999</v>
      </c>
    </row>
    <row r="554" spans="1:3" x14ac:dyDescent="0.2">
      <c r="A554" s="14">
        <v>41487</v>
      </c>
      <c r="B554" s="3">
        <v>108.91800000000001</v>
      </c>
    </row>
    <row r="555" spans="1:3" x14ac:dyDescent="0.2">
      <c r="A555" s="13">
        <v>41518</v>
      </c>
      <c r="B555" s="3">
        <v>109.328</v>
      </c>
    </row>
    <row r="556" spans="1:3" x14ac:dyDescent="0.2">
      <c r="A556" s="12">
        <v>41548</v>
      </c>
      <c r="B556" s="3">
        <v>109.848</v>
      </c>
    </row>
    <row r="557" spans="1:3" x14ac:dyDescent="0.2">
      <c r="A557" s="11">
        <v>41579</v>
      </c>
      <c r="B557" s="3">
        <v>110.872</v>
      </c>
    </row>
    <row r="558" spans="1:3" ht="15" x14ac:dyDescent="0.25">
      <c r="A558" s="10">
        <v>41609</v>
      </c>
      <c r="B558" s="3">
        <v>111.508</v>
      </c>
      <c r="C558" s="9">
        <f>B558/B546-1</f>
        <v>3.9740409898737505E-2</v>
      </c>
    </row>
    <row r="559" spans="1:3" x14ac:dyDescent="0.2">
      <c r="A559" s="8">
        <v>41640</v>
      </c>
      <c r="B559" s="3">
        <v>112.505</v>
      </c>
    </row>
    <row r="560" spans="1:3" x14ac:dyDescent="0.2">
      <c r="A560" s="7">
        <v>41671</v>
      </c>
      <c r="B560" s="3">
        <v>112.79</v>
      </c>
    </row>
    <row r="561" spans="1:3" x14ac:dyDescent="0.2">
      <c r="A561" s="6">
        <v>41699</v>
      </c>
      <c r="B561" s="3">
        <v>113.099</v>
      </c>
    </row>
    <row r="562" spans="1:3" x14ac:dyDescent="0.2">
      <c r="A562" s="5">
        <v>41730</v>
      </c>
      <c r="B562" s="3">
        <v>112.88800000000001</v>
      </c>
    </row>
    <row r="563" spans="1:3" x14ac:dyDescent="0.2">
      <c r="A563" s="4">
        <v>41760</v>
      </c>
      <c r="B563" s="3">
        <v>112.527</v>
      </c>
    </row>
    <row r="564" spans="1:3" x14ac:dyDescent="0.2">
      <c r="A564" s="16">
        <v>41791</v>
      </c>
      <c r="B564" s="3">
        <v>112.72199999999999</v>
      </c>
    </row>
    <row r="565" spans="1:3" x14ac:dyDescent="0.2">
      <c r="A565" s="15">
        <v>41821</v>
      </c>
      <c r="B565" s="3">
        <v>113.032</v>
      </c>
    </row>
    <row r="566" spans="1:3" x14ac:dyDescent="0.2">
      <c r="A566" s="14">
        <v>41852</v>
      </c>
      <c r="B566" s="3">
        <v>113.438</v>
      </c>
    </row>
    <row r="567" spans="1:3" x14ac:dyDescent="0.2">
      <c r="A567" s="13">
        <v>41883</v>
      </c>
      <c r="B567" s="3">
        <v>113.93899999999999</v>
      </c>
    </row>
    <row r="568" spans="1:3" x14ac:dyDescent="0.2">
      <c r="A568" s="12">
        <v>41913</v>
      </c>
      <c r="B568" s="3">
        <v>114.569</v>
      </c>
    </row>
    <row r="569" spans="1:3" x14ac:dyDescent="0.2">
      <c r="A569" s="11">
        <v>41944</v>
      </c>
      <c r="B569" s="3">
        <v>115.49299999999999</v>
      </c>
    </row>
    <row r="570" spans="1:3" ht="15" x14ac:dyDescent="0.25">
      <c r="A570" s="10">
        <v>41974</v>
      </c>
      <c r="B570" s="3">
        <v>116.059</v>
      </c>
      <c r="C570" s="9">
        <f>B570/B558-1</f>
        <v>4.0813215195322439E-2</v>
      </c>
    </row>
    <row r="571" spans="1:3" x14ac:dyDescent="0.2">
      <c r="A571" s="8">
        <v>42005</v>
      </c>
      <c r="B571" s="3">
        <v>115.95399999999999</v>
      </c>
    </row>
    <row r="572" spans="1:3" x14ac:dyDescent="0.2">
      <c r="A572" s="7">
        <v>42036</v>
      </c>
      <c r="B572" s="3">
        <v>116.17400000000001</v>
      </c>
    </row>
    <row r="573" spans="1:3" x14ac:dyDescent="0.2">
      <c r="A573" s="6">
        <v>42064</v>
      </c>
      <c r="B573" s="3">
        <v>116.64700000000001</v>
      </c>
    </row>
    <row r="574" spans="1:3" x14ac:dyDescent="0.2">
      <c r="A574" s="5">
        <v>42095</v>
      </c>
      <c r="B574" s="3">
        <v>116.345</v>
      </c>
    </row>
    <row r="575" spans="1:3" x14ac:dyDescent="0.2">
      <c r="A575" s="4">
        <v>42125</v>
      </c>
      <c r="B575" s="3">
        <v>115.764</v>
      </c>
    </row>
    <row r="576" spans="1:3" x14ac:dyDescent="0.2">
      <c r="A576" s="16">
        <v>42156</v>
      </c>
      <c r="B576" s="3">
        <v>115.958</v>
      </c>
    </row>
    <row r="577" spans="1:3" x14ac:dyDescent="0.2">
      <c r="A577" s="15">
        <v>42186</v>
      </c>
      <c r="B577" s="3">
        <v>116.128</v>
      </c>
    </row>
    <row r="578" spans="1:3" x14ac:dyDescent="0.2">
      <c r="A578" s="14">
        <v>42217</v>
      </c>
      <c r="B578" s="3">
        <v>116.373</v>
      </c>
    </row>
    <row r="579" spans="1:3" x14ac:dyDescent="0.2">
      <c r="A579" s="13">
        <v>42248</v>
      </c>
      <c r="B579" s="3">
        <v>116.809</v>
      </c>
    </row>
    <row r="580" spans="1:3" x14ac:dyDescent="0.2">
      <c r="A580" s="12">
        <v>42278</v>
      </c>
      <c r="B580" s="3">
        <v>117.41</v>
      </c>
    </row>
    <row r="581" spans="1:3" x14ac:dyDescent="0.2">
      <c r="A581" s="11">
        <v>42309</v>
      </c>
      <c r="B581" s="3">
        <v>118.051</v>
      </c>
    </row>
    <row r="582" spans="1:3" ht="15" x14ac:dyDescent="0.25">
      <c r="A582" s="10">
        <v>42339</v>
      </c>
      <c r="B582" s="3">
        <v>118.532</v>
      </c>
      <c r="C582" s="9">
        <f>B582/B570-1</f>
        <v>2.130812776260349E-2</v>
      </c>
    </row>
    <row r="583" spans="1:3" x14ac:dyDescent="0.2">
      <c r="A583" s="8">
        <v>42370</v>
      </c>
      <c r="B583" s="3">
        <v>118.98399999999999</v>
      </c>
    </row>
    <row r="584" spans="1:3" x14ac:dyDescent="0.2">
      <c r="A584" s="7">
        <v>42401</v>
      </c>
      <c r="B584" s="3">
        <v>119.505</v>
      </c>
    </row>
    <row r="585" spans="1:3" x14ac:dyDescent="0.2">
      <c r="A585" s="6">
        <v>42430</v>
      </c>
      <c r="B585" s="3">
        <v>119.681</v>
      </c>
    </row>
    <row r="586" spans="1:3" x14ac:dyDescent="0.2">
      <c r="A586" s="5">
        <v>42461</v>
      </c>
      <c r="B586" s="3">
        <v>119.30200000000001</v>
      </c>
    </row>
    <row r="587" spans="1:3" x14ac:dyDescent="0.2">
      <c r="A587" s="4">
        <v>42491</v>
      </c>
      <c r="B587" s="3">
        <v>118.77</v>
      </c>
    </row>
  </sheetData>
  <mergeCells count="1">
    <mergeCell ref="F400:H400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2"/>
  <sheetViews>
    <sheetView topLeftCell="A868" workbookViewId="0">
      <selection activeCell="E882" sqref="E882"/>
    </sheetView>
  </sheetViews>
  <sheetFormatPr baseColWidth="10" defaultRowHeight="12.75" x14ac:dyDescent="0.2"/>
  <cols>
    <col min="1" max="1" width="10.140625" style="27" bestFit="1" customWidth="1"/>
    <col min="2" max="2" width="26" style="27" bestFit="1" customWidth="1"/>
    <col min="3" max="3" width="9.140625" style="27" customWidth="1"/>
    <col min="4" max="4" width="12.5703125" style="30" bestFit="1" customWidth="1"/>
    <col min="5" max="256" width="9.140625" style="27" customWidth="1"/>
    <col min="257" max="16384" width="11.42578125" style="27"/>
  </cols>
  <sheetData>
    <row r="1" spans="1:4" x14ac:dyDescent="0.2">
      <c r="A1" s="27" t="s">
        <v>39</v>
      </c>
      <c r="B1" s="27" t="s">
        <v>38</v>
      </c>
      <c r="C1" s="27" t="s">
        <v>37</v>
      </c>
      <c r="D1" s="30" t="s">
        <v>36</v>
      </c>
    </row>
    <row r="2" spans="1:4" x14ac:dyDescent="0.2">
      <c r="A2" s="28">
        <v>15707</v>
      </c>
      <c r="B2" s="29">
        <v>9.2846509560512436E-13</v>
      </c>
    </row>
    <row r="3" spans="1:4" x14ac:dyDescent="0.2">
      <c r="A3" s="28">
        <v>15738</v>
      </c>
      <c r="B3" s="29">
        <v>9.2309330752132768E-13</v>
      </c>
      <c r="C3" s="27">
        <v>-0.57856649160385132</v>
      </c>
    </row>
    <row r="4" spans="1:4" x14ac:dyDescent="0.2">
      <c r="A4" s="28">
        <v>15766</v>
      </c>
      <c r="B4" s="29">
        <v>9.3765360059672176E-13</v>
      </c>
      <c r="C4" s="27">
        <v>1.5773370265960693</v>
      </c>
    </row>
    <row r="5" spans="1:4" x14ac:dyDescent="0.2">
      <c r="A5" s="28">
        <v>15797</v>
      </c>
      <c r="B5" s="29">
        <v>9.438734516198366E-13</v>
      </c>
      <c r="C5" s="27">
        <v>0.66334211826324463</v>
      </c>
    </row>
    <row r="6" spans="1:4" x14ac:dyDescent="0.2">
      <c r="A6" s="28">
        <v>15827</v>
      </c>
      <c r="B6" s="29">
        <v>9.3567449795106672E-13</v>
      </c>
      <c r="C6" s="27">
        <v>-0.86864966154098511</v>
      </c>
    </row>
    <row r="7" spans="1:4" x14ac:dyDescent="0.2">
      <c r="A7" s="28">
        <v>15858</v>
      </c>
      <c r="B7" s="29">
        <v>9.3666404927389424E-13</v>
      </c>
      <c r="C7" s="27">
        <v>0.10575807094573975</v>
      </c>
    </row>
    <row r="8" spans="1:4" x14ac:dyDescent="0.2">
      <c r="A8" s="28">
        <v>15888</v>
      </c>
      <c r="B8" s="29">
        <v>8.8379471926622322E-13</v>
      </c>
      <c r="C8" s="27">
        <v>-5.6444282531738281</v>
      </c>
    </row>
    <row r="9" spans="1:4" x14ac:dyDescent="0.2">
      <c r="A9" s="28">
        <v>15919</v>
      </c>
      <c r="B9" s="29">
        <v>8.9298322425782062E-13</v>
      </c>
      <c r="C9" s="27">
        <v>1.0396651029586792</v>
      </c>
    </row>
    <row r="10" spans="1:4" x14ac:dyDescent="0.2">
      <c r="A10" s="28">
        <v>15950</v>
      </c>
      <c r="B10" s="29">
        <v>8.8478427058905074E-13</v>
      </c>
      <c r="C10" s="27">
        <v>-0.91815316677093506</v>
      </c>
    </row>
    <row r="11" spans="1:4" x14ac:dyDescent="0.2">
      <c r="A11" s="28">
        <v>15980</v>
      </c>
      <c r="B11" s="29">
        <v>8.9397277558064814E-13</v>
      </c>
      <c r="C11" s="27">
        <v>1.0385023355484009</v>
      </c>
    </row>
    <row r="12" spans="1:4" x14ac:dyDescent="0.2">
      <c r="A12" s="28">
        <v>16011</v>
      </c>
      <c r="B12" s="29">
        <v>8.9397277558064814E-13</v>
      </c>
      <c r="C12" s="27">
        <v>0</v>
      </c>
    </row>
    <row r="13" spans="1:4" x14ac:dyDescent="0.2">
      <c r="A13" s="28">
        <v>16041</v>
      </c>
      <c r="B13" s="29">
        <v>8.9114550157545769E-13</v>
      </c>
      <c r="C13" s="27">
        <v>-0.31625953316688538</v>
      </c>
    </row>
    <row r="14" spans="1:4" x14ac:dyDescent="0.2">
      <c r="A14" s="28">
        <v>16072</v>
      </c>
      <c r="B14" s="29">
        <v>8.9736540680868115E-13</v>
      </c>
      <c r="C14" s="27">
        <v>0.69796741008758545</v>
      </c>
      <c r="D14" s="30">
        <v>-3.3495807647705078</v>
      </c>
    </row>
    <row r="15" spans="1:4" x14ac:dyDescent="0.2">
      <c r="A15" s="28">
        <v>16103</v>
      </c>
      <c r="B15" s="29">
        <v>8.9920318370115271E-13</v>
      </c>
      <c r="C15" s="27">
        <v>0.20479694008827209</v>
      </c>
      <c r="D15" s="30">
        <v>-2.5880508422851562</v>
      </c>
    </row>
    <row r="16" spans="1:4" x14ac:dyDescent="0.2">
      <c r="A16" s="28">
        <v>16132</v>
      </c>
      <c r="B16" s="29">
        <v>9.0499900325460847E-13</v>
      </c>
      <c r="C16" s="27">
        <v>0.644550621509552</v>
      </c>
      <c r="D16" s="30">
        <v>-3.4825863838195801</v>
      </c>
    </row>
    <row r="17" spans="1:4" x14ac:dyDescent="0.2">
      <c r="A17" s="28">
        <v>16163</v>
      </c>
      <c r="B17" s="29">
        <v>8.9482094694018355E-13</v>
      </c>
      <c r="C17" s="27">
        <v>-1.1246483325958252</v>
      </c>
      <c r="D17" s="30">
        <v>-5.1969366073608398</v>
      </c>
    </row>
    <row r="18" spans="1:4" x14ac:dyDescent="0.2">
      <c r="A18" s="28">
        <v>16193</v>
      </c>
      <c r="B18" s="29">
        <v>8.9114550157545769E-13</v>
      </c>
      <c r="C18" s="27">
        <v>-0.41074645519256592</v>
      </c>
      <c r="D18" s="30">
        <v>-4.7590265274047852</v>
      </c>
    </row>
    <row r="19" spans="1:4" x14ac:dyDescent="0.2">
      <c r="A19" s="28">
        <v>16224</v>
      </c>
      <c r="B19" s="29">
        <v>9.0740213736992259E-13</v>
      </c>
      <c r="C19" s="27">
        <v>1.8242403268814087</v>
      </c>
      <c r="D19" s="30">
        <v>-3.124056339263916</v>
      </c>
    </row>
    <row r="20" spans="1:4" x14ac:dyDescent="0.2">
      <c r="A20" s="28">
        <v>16254</v>
      </c>
      <c r="B20" s="29">
        <v>9.0655391180027856E-13</v>
      </c>
      <c r="C20" s="27">
        <v>-9.3478463590145111E-2</v>
      </c>
      <c r="D20" s="30">
        <v>2.575167179107666</v>
      </c>
    </row>
    <row r="21" spans="1:4" x14ac:dyDescent="0.2">
      <c r="A21" s="28">
        <v>16285</v>
      </c>
      <c r="B21" s="29">
        <v>9.1941786215660182E-13</v>
      </c>
      <c r="C21" s="27">
        <v>1.4189945459365845</v>
      </c>
      <c r="D21" s="30">
        <v>2.960261344909668</v>
      </c>
    </row>
    <row r="22" spans="1:4" x14ac:dyDescent="0.2">
      <c r="A22" s="28">
        <v>16316</v>
      </c>
      <c r="B22" s="29">
        <v>9.1758013947423889E-13</v>
      </c>
      <c r="C22" s="27">
        <v>-0.19987894594669342</v>
      </c>
      <c r="D22" s="30">
        <v>3.7066514492034912</v>
      </c>
    </row>
    <row r="23" spans="1:4" x14ac:dyDescent="0.2">
      <c r="A23" s="28">
        <v>16346</v>
      </c>
      <c r="B23" s="29">
        <v>9.2380009891757098E-13</v>
      </c>
      <c r="C23" s="27">
        <v>0.67786550521850586</v>
      </c>
      <c r="D23" s="30">
        <v>3.3364913463592529</v>
      </c>
    </row>
    <row r="24" spans="1:4" x14ac:dyDescent="0.2">
      <c r="A24" s="28">
        <v>16377</v>
      </c>
      <c r="B24" s="29">
        <v>9.2380009891757098E-13</v>
      </c>
      <c r="C24" s="27">
        <v>0</v>
      </c>
      <c r="D24" s="30">
        <v>3.3364913463592529</v>
      </c>
    </row>
    <row r="25" spans="1:4" x14ac:dyDescent="0.2">
      <c r="A25" s="28">
        <v>16407</v>
      </c>
      <c r="B25" s="29">
        <v>9.2563782159993391E-13</v>
      </c>
      <c r="C25" s="27">
        <v>0.1989307701587677</v>
      </c>
      <c r="D25" s="30">
        <v>3.8705599308013916</v>
      </c>
    </row>
    <row r="26" spans="1:4" x14ac:dyDescent="0.2">
      <c r="A26" s="28">
        <v>16438</v>
      </c>
      <c r="B26" s="29">
        <v>9.9773238716044377E-13</v>
      </c>
      <c r="C26" s="27">
        <v>7.7886366844177246</v>
      </c>
      <c r="D26" s="30">
        <v>11.184627532958984</v>
      </c>
    </row>
    <row r="27" spans="1:4" x14ac:dyDescent="0.2">
      <c r="A27" s="28">
        <v>16469</v>
      </c>
      <c r="B27" s="29">
        <v>1.0168161885398819E-12</v>
      </c>
      <c r="C27" s="27">
        <v>1.9127174615859985</v>
      </c>
      <c r="D27" s="30">
        <v>13.079691886901855</v>
      </c>
    </row>
    <row r="28" spans="1:4" x14ac:dyDescent="0.2">
      <c r="A28" s="28">
        <v>16497</v>
      </c>
      <c r="B28" s="29">
        <v>1.0925861994651176E-12</v>
      </c>
      <c r="C28" s="27">
        <v>7.4516921043395996</v>
      </c>
      <c r="D28" s="30">
        <v>20.727890014648438</v>
      </c>
    </row>
    <row r="29" spans="1:4" x14ac:dyDescent="0.2">
      <c r="A29" s="28">
        <v>16528</v>
      </c>
      <c r="B29" s="29">
        <v>1.0935757507879451E-12</v>
      </c>
      <c r="C29" s="27">
        <v>9.0569637715816498E-2</v>
      </c>
      <c r="D29" s="30">
        <v>22.211685180664063</v>
      </c>
    </row>
    <row r="30" spans="1:4" x14ac:dyDescent="0.2">
      <c r="A30" s="28">
        <v>16558</v>
      </c>
      <c r="B30" s="29">
        <v>1.0973925761159631E-12</v>
      </c>
      <c r="C30" s="27">
        <v>0.34902247786521912</v>
      </c>
      <c r="D30" s="30">
        <v>23.144041061401367</v>
      </c>
    </row>
    <row r="31" spans="1:4" x14ac:dyDescent="0.2">
      <c r="A31" s="28">
        <v>16589</v>
      </c>
      <c r="B31" s="29">
        <v>1.0979579875489143E-12</v>
      </c>
      <c r="C31" s="27">
        <v>5.1523167639970779E-2</v>
      </c>
      <c r="D31" s="30">
        <v>21.000154495239258</v>
      </c>
    </row>
    <row r="32" spans="1:4" x14ac:dyDescent="0.2">
      <c r="A32" s="28">
        <v>16619</v>
      </c>
      <c r="B32" s="29">
        <v>1.1108219379052375E-12</v>
      </c>
      <c r="C32" s="27">
        <v>1.171625018119812</v>
      </c>
      <c r="D32" s="30">
        <v>22.532363891601563</v>
      </c>
    </row>
    <row r="33" spans="1:4" x14ac:dyDescent="0.2">
      <c r="A33" s="28">
        <v>16650</v>
      </c>
      <c r="B33" s="29">
        <v>1.1007851531338875E-12</v>
      </c>
      <c r="C33" s="27">
        <v>-0.9035457968711853</v>
      </c>
      <c r="D33" s="30">
        <v>19.726318359375</v>
      </c>
    </row>
    <row r="34" spans="1:4" x14ac:dyDescent="0.2">
      <c r="A34" s="28">
        <v>16681</v>
      </c>
      <c r="B34" s="29">
        <v>1.1071464925405117E-12</v>
      </c>
      <c r="C34" s="27">
        <v>0.57789111137390137</v>
      </c>
      <c r="D34" s="30">
        <v>20.659378051757812</v>
      </c>
    </row>
    <row r="35" spans="1:4" x14ac:dyDescent="0.2">
      <c r="A35" s="28">
        <v>16711</v>
      </c>
      <c r="B35" s="29">
        <v>1.1079946639000471E-12</v>
      </c>
      <c r="C35" s="27">
        <v>7.6608777046203613E-2</v>
      </c>
      <c r="D35" s="30">
        <v>19.938791275024414</v>
      </c>
    </row>
    <row r="36" spans="1:4" x14ac:dyDescent="0.2">
      <c r="A36" s="28">
        <v>16742</v>
      </c>
      <c r="B36" s="29">
        <v>1.1099737665457021E-12</v>
      </c>
      <c r="C36" s="27">
        <v>0.17862023413181305</v>
      </c>
      <c r="D36" s="30">
        <v>20.153024673461914</v>
      </c>
    </row>
    <row r="37" spans="1:4" x14ac:dyDescent="0.2">
      <c r="A37" s="28">
        <v>16772</v>
      </c>
      <c r="B37" s="29">
        <v>1.1344293560089369E-12</v>
      </c>
      <c r="C37" s="27">
        <v>2.2032582759857178</v>
      </c>
      <c r="D37" s="30">
        <v>22.556503295898437</v>
      </c>
    </row>
    <row r="38" spans="1:4" x14ac:dyDescent="0.2">
      <c r="A38" s="28">
        <v>16803</v>
      </c>
      <c r="B38" s="29">
        <v>1.2140160838419733E-12</v>
      </c>
      <c r="C38" s="27">
        <v>7.0155735015869141</v>
      </c>
      <c r="D38" s="30">
        <v>21.677526473999023</v>
      </c>
    </row>
    <row r="39" spans="1:4" x14ac:dyDescent="0.2">
      <c r="A39" s="28">
        <v>16834</v>
      </c>
      <c r="B39" s="29">
        <v>1.2158538065243363E-12</v>
      </c>
      <c r="C39" s="27">
        <v>0.15137548744678497</v>
      </c>
      <c r="D39" s="30">
        <v>19.574592590332031</v>
      </c>
    </row>
    <row r="40" spans="1:4" x14ac:dyDescent="0.2">
      <c r="A40" s="28">
        <v>16862</v>
      </c>
      <c r="B40" s="29">
        <v>1.2514770036248235E-12</v>
      </c>
      <c r="C40" s="27">
        <v>2.9298915863037109</v>
      </c>
      <c r="D40" s="30">
        <v>14.542633056640625</v>
      </c>
    </row>
    <row r="41" spans="1:4" x14ac:dyDescent="0.2">
      <c r="A41" s="28">
        <v>16893</v>
      </c>
      <c r="B41" s="29">
        <v>1.2731054275030851E-12</v>
      </c>
      <c r="C41" s="27">
        <v>1.7282317876815796</v>
      </c>
      <c r="D41" s="30">
        <v>16.416757583618164</v>
      </c>
    </row>
    <row r="42" spans="1:4" x14ac:dyDescent="0.2">
      <c r="A42" s="28">
        <v>16923</v>
      </c>
      <c r="B42" s="29">
        <v>1.2697127420649434E-12</v>
      </c>
      <c r="C42" s="27">
        <v>-0.26648896932601929</v>
      </c>
      <c r="D42" s="30">
        <v>15.702691078186035</v>
      </c>
    </row>
    <row r="43" spans="1:4" x14ac:dyDescent="0.2">
      <c r="A43" s="28">
        <v>16954</v>
      </c>
      <c r="B43" s="29">
        <v>1.2913410575229878E-12</v>
      </c>
      <c r="C43" s="27">
        <v>1.7034022808074951</v>
      </c>
      <c r="D43" s="30">
        <v>17.61297607421875</v>
      </c>
    </row>
    <row r="44" spans="1:4" x14ac:dyDescent="0.2">
      <c r="A44" s="28">
        <v>16984</v>
      </c>
      <c r="B44" s="29">
        <v>1.2941683315281782E-12</v>
      </c>
      <c r="C44" s="27">
        <v>0.21894091367721558</v>
      </c>
      <c r="D44" s="30">
        <v>16.505470275878906</v>
      </c>
    </row>
    <row r="45" spans="1:4" x14ac:dyDescent="0.2">
      <c r="A45" s="28">
        <v>17015</v>
      </c>
      <c r="B45" s="29">
        <v>1.2851212064998729E-12</v>
      </c>
      <c r="C45" s="27">
        <v>-0.69906866550445557</v>
      </c>
      <c r="D45" s="30">
        <v>16.745870590209961</v>
      </c>
    </row>
    <row r="46" spans="1:4" x14ac:dyDescent="0.2">
      <c r="A46" s="28">
        <v>17046</v>
      </c>
      <c r="B46" s="29">
        <v>1.2869588207620186E-12</v>
      </c>
      <c r="C46" s="27">
        <v>0.14299151301383972</v>
      </c>
      <c r="D46" s="30">
        <v>16.241060256958008</v>
      </c>
    </row>
    <row r="47" spans="1:4" x14ac:dyDescent="0.2">
      <c r="A47" s="28">
        <v>17076</v>
      </c>
      <c r="B47" s="29">
        <v>1.3187651925344879E-12</v>
      </c>
      <c r="C47" s="27">
        <v>2.4714367389678955</v>
      </c>
      <c r="D47" s="30">
        <v>19.022703170776367</v>
      </c>
    </row>
    <row r="48" spans="1:4" x14ac:dyDescent="0.2">
      <c r="A48" s="28">
        <v>17107</v>
      </c>
      <c r="B48" s="29">
        <v>1.324419848965086E-12</v>
      </c>
      <c r="C48" s="27">
        <v>0.42878416180610657</v>
      </c>
      <c r="D48" s="30">
        <v>19.319923400878906</v>
      </c>
    </row>
    <row r="49" spans="1:4" x14ac:dyDescent="0.2">
      <c r="A49" s="28">
        <v>17137</v>
      </c>
      <c r="B49" s="29">
        <v>1.3470377157459579E-12</v>
      </c>
      <c r="C49" s="27">
        <v>1.707756519317627</v>
      </c>
      <c r="D49" s="30">
        <v>18.741436004638672</v>
      </c>
    </row>
    <row r="50" spans="1:4" x14ac:dyDescent="0.2">
      <c r="A50" s="28">
        <v>17168</v>
      </c>
      <c r="B50" s="29">
        <v>1.3354460766390464E-12</v>
      </c>
      <c r="C50" s="27">
        <v>-0.86052817106246948</v>
      </c>
      <c r="D50" s="30">
        <v>10.002338409423828</v>
      </c>
    </row>
    <row r="51" spans="1:4" x14ac:dyDescent="0.2">
      <c r="A51" s="28">
        <v>17199</v>
      </c>
      <c r="B51" s="29">
        <v>1.3444932016673516E-12</v>
      </c>
      <c r="C51" s="27">
        <v>0.67746090888977051</v>
      </c>
      <c r="D51" s="30">
        <v>10.580169677734375</v>
      </c>
    </row>
    <row r="52" spans="1:4" x14ac:dyDescent="0.2">
      <c r="A52" s="28">
        <v>17227</v>
      </c>
      <c r="B52" s="29">
        <v>1.4266244435789943E-12</v>
      </c>
      <c r="C52" s="27">
        <v>6.1087136268615723</v>
      </c>
      <c r="D52" s="30">
        <v>13.995258331298828</v>
      </c>
    </row>
    <row r="53" spans="1:4" x14ac:dyDescent="0.2">
      <c r="A53" s="28">
        <v>17258</v>
      </c>
      <c r="B53" s="29">
        <v>1.4274726149385297E-12</v>
      </c>
      <c r="C53" s="27">
        <v>5.9453021734952927E-2</v>
      </c>
      <c r="D53" s="30">
        <v>12.125247955322266</v>
      </c>
    </row>
    <row r="54" spans="1:4" x14ac:dyDescent="0.2">
      <c r="A54" s="28">
        <v>17288</v>
      </c>
      <c r="B54" s="29">
        <v>1.4290275776943084E-12</v>
      </c>
      <c r="C54" s="27">
        <v>0.10893117636442184</v>
      </c>
      <c r="D54" s="30">
        <v>12.547313690185547</v>
      </c>
    </row>
    <row r="55" spans="1:4" x14ac:dyDescent="0.2">
      <c r="A55" s="28">
        <v>17319</v>
      </c>
      <c r="B55" s="29">
        <v>1.4957504635912389E-12</v>
      </c>
      <c r="C55" s="27">
        <v>4.6691112518310547</v>
      </c>
      <c r="D55" s="30">
        <v>15.829235076904297</v>
      </c>
    </row>
    <row r="56" spans="1:4" x14ac:dyDescent="0.2">
      <c r="A56" s="28">
        <v>17349</v>
      </c>
      <c r="B56" s="29">
        <v>1.4793524478334819E-12</v>
      </c>
      <c r="C56" s="27">
        <v>-1.0963069200515747</v>
      </c>
      <c r="D56" s="30">
        <v>14.309121131896973</v>
      </c>
    </row>
    <row r="57" spans="1:4" x14ac:dyDescent="0.2">
      <c r="A57" s="28">
        <v>17380</v>
      </c>
      <c r="B57" s="29">
        <v>1.4929231895860484E-12</v>
      </c>
      <c r="C57" s="27">
        <v>0.9173433780670166</v>
      </c>
      <c r="D57" s="30">
        <v>16.169836044311523</v>
      </c>
    </row>
    <row r="58" spans="1:4" x14ac:dyDescent="0.2">
      <c r="A58" s="28">
        <v>17411</v>
      </c>
      <c r="B58" s="29">
        <v>1.4947609122684113E-12</v>
      </c>
      <c r="C58" s="27">
        <v>0.12309559434652328</v>
      </c>
      <c r="D58" s="30">
        <v>16.146755218505859</v>
      </c>
    </row>
    <row r="59" spans="1:4" x14ac:dyDescent="0.2">
      <c r="A59" s="28">
        <v>17441</v>
      </c>
      <c r="B59" s="29">
        <v>1.4865618501794242E-12</v>
      </c>
      <c r="C59" s="27">
        <v>-0.54851996898651123</v>
      </c>
      <c r="D59" s="30">
        <v>12.723770141601563</v>
      </c>
    </row>
    <row r="60" spans="1:4" x14ac:dyDescent="0.2">
      <c r="A60" s="28">
        <v>17472</v>
      </c>
      <c r="B60" s="29">
        <v>1.500415351858575E-12</v>
      </c>
      <c r="C60" s="27">
        <v>0.93191558122634888</v>
      </c>
      <c r="D60" s="30">
        <v>13.288497924804688</v>
      </c>
    </row>
    <row r="61" spans="1:4" x14ac:dyDescent="0.2">
      <c r="A61" s="28">
        <v>17502</v>
      </c>
      <c r="B61" s="29">
        <v>1.5479130564127752E-12</v>
      </c>
      <c r="C61" s="27">
        <v>3.1656370162963867</v>
      </c>
      <c r="D61" s="30">
        <v>14.912376403808594</v>
      </c>
    </row>
    <row r="62" spans="1:4" x14ac:dyDescent="0.2">
      <c r="A62" s="28">
        <v>17533</v>
      </c>
      <c r="B62" s="29">
        <v>1.5230333270596641E-12</v>
      </c>
      <c r="C62" s="27">
        <v>-1.6073079109191895</v>
      </c>
      <c r="D62" s="30">
        <v>14.046786308288574</v>
      </c>
    </row>
    <row r="63" spans="1:4" x14ac:dyDescent="0.2">
      <c r="A63" s="28">
        <v>17564</v>
      </c>
      <c r="B63" s="29">
        <v>1.5186509818784777E-12</v>
      </c>
      <c r="C63" s="27">
        <v>-0.28773796558380127</v>
      </c>
      <c r="D63" s="30">
        <v>12.953414916992188</v>
      </c>
    </row>
    <row r="64" spans="1:4" x14ac:dyDescent="0.2">
      <c r="A64" s="28">
        <v>17593</v>
      </c>
      <c r="B64" s="29">
        <v>1.5460753337304123E-12</v>
      </c>
      <c r="C64" s="27">
        <v>1.8058363199234009</v>
      </c>
      <c r="D64" s="30">
        <v>8.3729734420776367</v>
      </c>
    </row>
    <row r="65" spans="1:4" x14ac:dyDescent="0.2">
      <c r="A65" s="28">
        <v>17624</v>
      </c>
      <c r="B65" s="29">
        <v>1.5551224587587176E-12</v>
      </c>
      <c r="C65" s="27">
        <v>0.58516716957092285</v>
      </c>
      <c r="D65" s="30">
        <v>8.9423675537109375</v>
      </c>
    </row>
    <row r="66" spans="1:4" x14ac:dyDescent="0.2">
      <c r="A66" s="28">
        <v>17654</v>
      </c>
      <c r="B66" s="29">
        <v>1.593572821444178E-12</v>
      </c>
      <c r="C66" s="27">
        <v>2.4724974632263184</v>
      </c>
      <c r="D66" s="30">
        <v>11.514490127563477</v>
      </c>
    </row>
    <row r="67" spans="1:4" x14ac:dyDescent="0.2">
      <c r="A67" s="28">
        <v>17685</v>
      </c>
      <c r="B67" s="29">
        <v>1.6390914233527232E-12</v>
      </c>
      <c r="C67" s="27">
        <v>2.856386661529541</v>
      </c>
      <c r="D67" s="30">
        <v>9.5832138061523437</v>
      </c>
    </row>
    <row r="68" spans="1:4" x14ac:dyDescent="0.2">
      <c r="A68" s="28">
        <v>17715</v>
      </c>
      <c r="B68" s="29">
        <v>1.6354159779879973E-12</v>
      </c>
      <c r="C68" s="27">
        <v>-0.22423675656318665</v>
      </c>
      <c r="D68" s="30">
        <v>10.54944896697998</v>
      </c>
    </row>
    <row r="69" spans="1:4" x14ac:dyDescent="0.2">
      <c r="A69" s="28">
        <v>17746</v>
      </c>
      <c r="B69" s="29">
        <v>1.6690600724428295E-12</v>
      </c>
      <c r="C69" s="27">
        <v>2.0572192668914795</v>
      </c>
      <c r="D69" s="30">
        <v>11.798120498657227</v>
      </c>
    </row>
    <row r="70" spans="1:4" x14ac:dyDescent="0.2">
      <c r="A70" s="28">
        <v>17777</v>
      </c>
      <c r="B70" s="29">
        <v>1.737479409479048E-12</v>
      </c>
      <c r="C70" s="27">
        <v>4.099273681640625</v>
      </c>
      <c r="D70" s="30">
        <v>16.237947463989258</v>
      </c>
    </row>
    <row r="71" spans="1:4" x14ac:dyDescent="0.2">
      <c r="A71" s="28">
        <v>17807</v>
      </c>
      <c r="B71" s="29">
        <v>1.7428510891426274E-12</v>
      </c>
      <c r="C71" s="27">
        <v>0.30916509032249451</v>
      </c>
      <c r="D71" s="30">
        <v>17.240402221679688</v>
      </c>
    </row>
    <row r="72" spans="1:4" x14ac:dyDescent="0.2">
      <c r="A72" s="28">
        <v>17838</v>
      </c>
      <c r="B72" s="29">
        <v>1.7466679144706454E-12</v>
      </c>
      <c r="C72" s="27">
        <v>0.21899893879890442</v>
      </c>
      <c r="D72" s="30">
        <v>16.41229248046875</v>
      </c>
    </row>
    <row r="73" spans="1:4" x14ac:dyDescent="0.2">
      <c r="A73" s="28">
        <v>17868</v>
      </c>
      <c r="B73" s="29">
        <v>1.8396840040929563E-12</v>
      </c>
      <c r="C73" s="27">
        <v>5.3253450393676758</v>
      </c>
      <c r="D73" s="30">
        <v>18.849311828613281</v>
      </c>
    </row>
    <row r="74" spans="1:4" x14ac:dyDescent="0.2">
      <c r="A74" s="28">
        <v>17899</v>
      </c>
      <c r="B74" s="29">
        <v>1.8497206804440891E-12</v>
      </c>
      <c r="C74" s="27">
        <v>0.54556524753570557</v>
      </c>
      <c r="D74" s="30">
        <v>21.449783325195313</v>
      </c>
    </row>
    <row r="75" spans="1:4" x14ac:dyDescent="0.2">
      <c r="A75" s="28">
        <v>17930</v>
      </c>
      <c r="B75" s="29">
        <v>1.8450555753363185E-12</v>
      </c>
      <c r="C75" s="27">
        <v>-0.25220590829849243</v>
      </c>
      <c r="D75" s="30">
        <v>21.493061065673828</v>
      </c>
    </row>
    <row r="76" spans="1:4" x14ac:dyDescent="0.2">
      <c r="A76" s="28">
        <v>17958</v>
      </c>
      <c r="B76" s="29">
        <v>1.9708676964741434E-12</v>
      </c>
      <c r="C76" s="27">
        <v>6.8188796043395996</v>
      </c>
      <c r="D76" s="30">
        <v>27.475528717041016</v>
      </c>
    </row>
    <row r="77" spans="1:4" x14ac:dyDescent="0.2">
      <c r="A77" s="28">
        <v>17989</v>
      </c>
      <c r="B77" s="29">
        <v>2.066711168521862E-12</v>
      </c>
      <c r="C77" s="27">
        <v>4.863008975982666</v>
      </c>
      <c r="D77" s="30">
        <v>32.897003173828125</v>
      </c>
    </row>
    <row r="78" spans="1:4" x14ac:dyDescent="0.2">
      <c r="A78" s="28">
        <v>18019</v>
      </c>
      <c r="B78" s="29">
        <v>2.1267900635058012E-12</v>
      </c>
      <c r="C78" s="27">
        <v>2.9069807529449463</v>
      </c>
      <c r="D78" s="30">
        <v>33.460487365722656</v>
      </c>
    </row>
    <row r="79" spans="1:4" x14ac:dyDescent="0.2">
      <c r="A79" s="28">
        <v>18050</v>
      </c>
      <c r="B79" s="29">
        <v>2.1516696844386951E-12</v>
      </c>
      <c r="C79" s="27">
        <v>1.1698203086853027</v>
      </c>
      <c r="D79" s="30">
        <v>31.272096633911133</v>
      </c>
    </row>
    <row r="80" spans="1:4" x14ac:dyDescent="0.2">
      <c r="A80" s="28">
        <v>18080</v>
      </c>
      <c r="B80" s="29">
        <v>2.1915336299166421E-12</v>
      </c>
      <c r="C80" s="27">
        <v>1.8526982069015503</v>
      </c>
      <c r="D80" s="30">
        <v>34.004661560058594</v>
      </c>
    </row>
    <row r="81" spans="1:4" x14ac:dyDescent="0.2">
      <c r="A81" s="28">
        <v>18111</v>
      </c>
      <c r="B81" s="29">
        <v>2.2289947665399268E-12</v>
      </c>
      <c r="C81" s="27">
        <v>1.7093571424484253</v>
      </c>
      <c r="D81" s="30">
        <v>33.547904968261719</v>
      </c>
    </row>
    <row r="82" spans="1:4" x14ac:dyDescent="0.2">
      <c r="A82" s="28">
        <v>18142</v>
      </c>
      <c r="B82" s="29">
        <v>2.2639110638239535E-12</v>
      </c>
      <c r="C82" s="27">
        <v>1.5664594173431396</v>
      </c>
      <c r="D82" s="30">
        <v>30.298583984375</v>
      </c>
    </row>
    <row r="83" spans="1:4" x14ac:dyDescent="0.2">
      <c r="A83" s="28">
        <v>18172</v>
      </c>
      <c r="B83" s="29">
        <v>2.3258276814902556E-12</v>
      </c>
      <c r="C83" s="27">
        <v>2.7349402904510498</v>
      </c>
      <c r="D83" s="30">
        <v>33.449592590332031</v>
      </c>
    </row>
    <row r="84" spans="1:4" x14ac:dyDescent="0.2">
      <c r="A84" s="28">
        <v>18203</v>
      </c>
      <c r="B84" s="29">
        <v>2.4006079242522294E-12</v>
      </c>
      <c r="C84" s="27">
        <v>3.2152099609375</v>
      </c>
      <c r="D84" s="30">
        <v>37.439285278320313</v>
      </c>
    </row>
    <row r="85" spans="1:4" x14ac:dyDescent="0.2">
      <c r="A85" s="28">
        <v>18233</v>
      </c>
      <c r="B85" s="29">
        <v>2.4588490965538057E-12</v>
      </c>
      <c r="C85" s="27">
        <v>2.4261009693145752</v>
      </c>
      <c r="D85" s="30">
        <v>33.656055450439453</v>
      </c>
    </row>
    <row r="86" spans="1:4" x14ac:dyDescent="0.2">
      <c r="A86" s="28">
        <v>18264</v>
      </c>
      <c r="B86" s="29">
        <v>2.4151683257478407E-12</v>
      </c>
      <c r="C86" s="27">
        <v>-1.7764722108840942</v>
      </c>
      <c r="D86" s="30">
        <v>30.569353103637695</v>
      </c>
    </row>
    <row r="87" spans="1:4" x14ac:dyDescent="0.2">
      <c r="A87" s="28">
        <v>18295</v>
      </c>
      <c r="B87" s="29">
        <v>2.4780743863167531E-12</v>
      </c>
      <c r="C87" s="27">
        <v>2.6046242713928223</v>
      </c>
      <c r="D87" s="30">
        <v>34.308929443359375</v>
      </c>
    </row>
    <row r="88" spans="1:4" x14ac:dyDescent="0.2">
      <c r="A88" s="28">
        <v>18323</v>
      </c>
      <c r="B88" s="29">
        <v>2.4789224492560713E-12</v>
      </c>
      <c r="C88" s="27">
        <v>3.4222658723592758E-2</v>
      </c>
      <c r="D88" s="30">
        <v>25.778226852416992</v>
      </c>
    </row>
    <row r="89" spans="1:4" x14ac:dyDescent="0.2">
      <c r="A89" s="28">
        <v>18354</v>
      </c>
      <c r="B89" s="29">
        <v>2.5327812763764612E-12</v>
      </c>
      <c r="C89" s="27">
        <v>2.172670841217041</v>
      </c>
      <c r="D89" s="30">
        <v>22.551294326782227</v>
      </c>
    </row>
    <row r="90" spans="1:4" x14ac:dyDescent="0.2">
      <c r="A90" s="28">
        <v>18384</v>
      </c>
      <c r="B90" s="29">
        <v>2.653221826270924E-12</v>
      </c>
      <c r="C90" s="27">
        <v>4.7552685737609863</v>
      </c>
      <c r="D90" s="30">
        <v>24.752408981323242</v>
      </c>
    </row>
    <row r="91" spans="1:4" x14ac:dyDescent="0.2">
      <c r="A91" s="28">
        <v>18415</v>
      </c>
      <c r="B91" s="29">
        <v>2.7289917287759424E-12</v>
      </c>
      <c r="C91" s="27">
        <v>2.8557696342468262</v>
      </c>
      <c r="D91" s="30">
        <v>26.831350326538086</v>
      </c>
    </row>
    <row r="92" spans="1:4" x14ac:dyDescent="0.2">
      <c r="A92" s="28">
        <v>18445</v>
      </c>
      <c r="B92" s="29">
        <v>2.7298400085556951E-12</v>
      </c>
      <c r="C92" s="27">
        <v>3.1083999201655388E-2</v>
      </c>
      <c r="D92" s="30">
        <v>24.562999725341797</v>
      </c>
    </row>
    <row r="93" spans="1:4" x14ac:dyDescent="0.2">
      <c r="A93" s="28">
        <v>18476</v>
      </c>
      <c r="B93" s="29">
        <v>2.7352117966394918E-12</v>
      </c>
      <c r="C93" s="27">
        <v>0.19678032398223877</v>
      </c>
      <c r="D93" s="30">
        <v>22.710552215576172</v>
      </c>
    </row>
    <row r="94" spans="1:4" x14ac:dyDescent="0.2">
      <c r="A94" s="28">
        <v>18507</v>
      </c>
      <c r="B94" s="29">
        <v>2.8436363506967322E-12</v>
      </c>
      <c r="C94" s="27">
        <v>3.9640276432037354</v>
      </c>
      <c r="D94" s="30">
        <v>25.607246398925781</v>
      </c>
    </row>
    <row r="95" spans="1:4" x14ac:dyDescent="0.2">
      <c r="A95" s="28">
        <v>18537</v>
      </c>
      <c r="B95" s="29">
        <v>2.9514956017412386E-12</v>
      </c>
      <c r="C95" s="27">
        <v>3.7930042743682861</v>
      </c>
      <c r="D95" s="30">
        <v>26.900871276855469</v>
      </c>
    </row>
    <row r="96" spans="1:4" x14ac:dyDescent="0.2">
      <c r="A96" s="28">
        <v>18568</v>
      </c>
      <c r="B96" s="29">
        <v>2.944992773951105E-12</v>
      </c>
      <c r="C96" s="27">
        <v>-0.22032314538955688</v>
      </c>
      <c r="D96" s="30">
        <v>22.676958084106445</v>
      </c>
    </row>
    <row r="97" spans="1:4" x14ac:dyDescent="0.2">
      <c r="A97" s="28">
        <v>18598</v>
      </c>
      <c r="B97" s="29">
        <v>3.0025270464362208E-12</v>
      </c>
      <c r="C97" s="27">
        <v>1.9536303281784058</v>
      </c>
      <c r="D97" s="30">
        <v>22.111074447631836</v>
      </c>
    </row>
    <row r="98" spans="1:4" x14ac:dyDescent="0.2">
      <c r="A98" s="28">
        <v>18629</v>
      </c>
      <c r="B98" s="29">
        <v>2.9732650803221405E-12</v>
      </c>
      <c r="C98" s="27">
        <v>-0.97457796335220337</v>
      </c>
      <c r="D98" s="30">
        <v>23.107986450195313</v>
      </c>
    </row>
    <row r="99" spans="1:4" x14ac:dyDescent="0.2">
      <c r="A99" s="28">
        <v>18660</v>
      </c>
      <c r="B99" s="29">
        <v>3.0609093818606548E-12</v>
      </c>
      <c r="C99" s="27">
        <v>2.9477460384368896</v>
      </c>
      <c r="D99" s="30">
        <v>23.519672393798828</v>
      </c>
    </row>
    <row r="100" spans="1:4" x14ac:dyDescent="0.2">
      <c r="A100" s="28">
        <v>18688</v>
      </c>
      <c r="B100" s="29">
        <v>3.0700982121129039E-12</v>
      </c>
      <c r="C100" s="27">
        <v>0.30019935965538025</v>
      </c>
      <c r="D100" s="30">
        <v>23.848094940185547</v>
      </c>
    </row>
    <row r="101" spans="1:4" x14ac:dyDescent="0.2">
      <c r="A101" s="28">
        <v>18719</v>
      </c>
      <c r="B101" s="29">
        <v>3.3474503551012003E-12</v>
      </c>
      <c r="C101" s="27">
        <v>9.0339822769165039</v>
      </c>
      <c r="D101" s="30">
        <v>32.165000915527344</v>
      </c>
    </row>
    <row r="102" spans="1:4" x14ac:dyDescent="0.2">
      <c r="A102" s="28">
        <v>18749</v>
      </c>
      <c r="B102" s="29">
        <v>3.5970952778907606E-12</v>
      </c>
      <c r="C102" s="27">
        <v>7.4577631950378418</v>
      </c>
      <c r="D102" s="30">
        <v>35.574615478515625</v>
      </c>
    </row>
    <row r="103" spans="1:4" x14ac:dyDescent="0.2">
      <c r="A103" s="28">
        <v>18780</v>
      </c>
      <c r="B103" s="29">
        <v>3.7165461680421785E-12</v>
      </c>
      <c r="C103" s="27">
        <v>3.3207597732543945</v>
      </c>
      <c r="D103" s="30">
        <v>36.187519073486328</v>
      </c>
    </row>
    <row r="104" spans="1:4" x14ac:dyDescent="0.2">
      <c r="A104" s="28">
        <v>18810</v>
      </c>
      <c r="B104" s="29">
        <v>3.7448186912536485E-12</v>
      </c>
      <c r="C104" s="27">
        <v>0.76072037220001221</v>
      </c>
      <c r="D104" s="30">
        <v>37.180885314941406</v>
      </c>
    </row>
    <row r="105" spans="1:4" x14ac:dyDescent="0.2">
      <c r="A105" s="28">
        <v>18841</v>
      </c>
      <c r="B105" s="29">
        <v>4.0917204520429795E-12</v>
      </c>
      <c r="C105" s="27">
        <v>9.2635126113891602</v>
      </c>
      <c r="D105" s="30">
        <v>49.594280242919922</v>
      </c>
    </row>
    <row r="106" spans="1:4" x14ac:dyDescent="0.2">
      <c r="A106" s="28">
        <v>18872</v>
      </c>
      <c r="B106" s="29">
        <v>4.013971446892306E-12</v>
      </c>
      <c r="C106" s="27">
        <v>-1.9001543521881104</v>
      </c>
      <c r="D106" s="30">
        <v>41.156284332275391</v>
      </c>
    </row>
    <row r="107" spans="1:4" x14ac:dyDescent="0.2">
      <c r="A107" s="28">
        <v>18902</v>
      </c>
      <c r="B107" s="29">
        <v>4.1362495026286972E-12</v>
      </c>
      <c r="C107" s="27">
        <v>3.0463111400604248</v>
      </c>
      <c r="D107" s="30">
        <v>40.140796661376953</v>
      </c>
    </row>
    <row r="108" spans="1:4" x14ac:dyDescent="0.2">
      <c r="A108" s="28">
        <v>18933</v>
      </c>
      <c r="B108" s="29">
        <v>4.1498202443812637E-12</v>
      </c>
      <c r="C108" s="27">
        <v>0.32809293270111084</v>
      </c>
      <c r="D108" s="30">
        <v>40.911048889160156</v>
      </c>
    </row>
    <row r="109" spans="1:4" x14ac:dyDescent="0.2">
      <c r="A109" s="28">
        <v>18963</v>
      </c>
      <c r="B109" s="29">
        <v>4.5101518006407382E-12</v>
      </c>
      <c r="C109" s="27">
        <v>8.6830644607543945</v>
      </c>
      <c r="D109" s="30">
        <v>50.211864471435547</v>
      </c>
    </row>
    <row r="110" spans="1:4" x14ac:dyDescent="0.2">
      <c r="A110" s="28">
        <v>18994</v>
      </c>
      <c r="B110" s="29">
        <v>4.6862886834975193E-12</v>
      </c>
      <c r="C110" s="27">
        <v>3.9053425788879395</v>
      </c>
      <c r="D110" s="30">
        <v>57.614223480224609</v>
      </c>
    </row>
    <row r="111" spans="1:4" x14ac:dyDescent="0.2">
      <c r="A111" s="28">
        <v>19025</v>
      </c>
      <c r="B111" s="29">
        <v>4.7207810577321041E-12</v>
      </c>
      <c r="C111" s="27">
        <v>0.73602753877639771</v>
      </c>
      <c r="D111" s="30">
        <v>54.228057861328125</v>
      </c>
    </row>
    <row r="112" spans="1:4" x14ac:dyDescent="0.2">
      <c r="A112" s="28">
        <v>19054</v>
      </c>
      <c r="B112" s="29">
        <v>4.8586087410262824E-12</v>
      </c>
      <c r="C112" s="27">
        <v>2.9195950031280518</v>
      </c>
      <c r="D112" s="30">
        <v>58.255809783935547</v>
      </c>
    </row>
    <row r="113" spans="1:4" x14ac:dyDescent="0.2">
      <c r="A113" s="28">
        <v>19085</v>
      </c>
      <c r="B113" s="29">
        <v>5.1622543045803937E-12</v>
      </c>
      <c r="C113" s="27">
        <v>6.2496399879455566</v>
      </c>
      <c r="D113" s="30">
        <v>54.214515686035156</v>
      </c>
    </row>
    <row r="114" spans="1:4" x14ac:dyDescent="0.2">
      <c r="A114" s="28">
        <v>19115</v>
      </c>
      <c r="B114" s="29">
        <v>5.2433959951692088E-12</v>
      </c>
      <c r="C114" s="27">
        <v>1.571826696395874</v>
      </c>
      <c r="D114" s="30">
        <v>45.767505645751953</v>
      </c>
    </row>
    <row r="115" spans="1:4" x14ac:dyDescent="0.2">
      <c r="A115" s="28">
        <v>19146</v>
      </c>
      <c r="B115" s="29">
        <v>5.3519623628706103E-12</v>
      </c>
      <c r="C115" s="27">
        <v>2.07053542137146</v>
      </c>
      <c r="D115" s="30">
        <v>44.003654479980469</v>
      </c>
    </row>
    <row r="116" spans="1:4" x14ac:dyDescent="0.2">
      <c r="A116" s="28">
        <v>19176</v>
      </c>
      <c r="B116" s="29">
        <v>5.1329921216258789E-12</v>
      </c>
      <c r="C116" s="27">
        <v>-4.0914011001586914</v>
      </c>
      <c r="D116" s="30">
        <v>37.069175720214844</v>
      </c>
    </row>
    <row r="117" spans="1:4" x14ac:dyDescent="0.2">
      <c r="A117" s="28">
        <v>19207</v>
      </c>
      <c r="B117" s="29">
        <v>5.1119295428614375E-12</v>
      </c>
      <c r="C117" s="27">
        <v>-0.41033723950386047</v>
      </c>
      <c r="D117" s="30">
        <v>24.933498382568359</v>
      </c>
    </row>
    <row r="118" spans="1:4" x14ac:dyDescent="0.2">
      <c r="A118" s="28">
        <v>19238</v>
      </c>
      <c r="B118" s="29">
        <v>5.2836845142179012E-12</v>
      </c>
      <c r="C118" s="27">
        <v>3.3598854541778564</v>
      </c>
      <c r="D118" s="30">
        <v>31.632339477539063</v>
      </c>
    </row>
    <row r="119" spans="1:4" x14ac:dyDescent="0.2">
      <c r="A119" s="28">
        <v>19268</v>
      </c>
      <c r="B119" s="29">
        <v>5.33740152769413E-12</v>
      </c>
      <c r="C119" s="27">
        <v>1.0166581869125366</v>
      </c>
      <c r="D119" s="30">
        <v>29.039642333984375</v>
      </c>
    </row>
    <row r="120" spans="1:4" x14ac:dyDescent="0.2">
      <c r="A120" s="28">
        <v>19299</v>
      </c>
      <c r="B120" s="29">
        <v>5.3509727031275656E-12</v>
      </c>
      <c r="C120" s="27">
        <v>0.25426557660102844</v>
      </c>
      <c r="D120" s="30">
        <v>28.944686889648437</v>
      </c>
    </row>
    <row r="121" spans="1:4" x14ac:dyDescent="0.2">
      <c r="A121" s="28">
        <v>19329</v>
      </c>
      <c r="B121" s="29">
        <v>5.3701977760500785E-12</v>
      </c>
      <c r="C121" s="27">
        <v>0.35928183794021606</v>
      </c>
      <c r="D121" s="30">
        <v>19.069112777709961</v>
      </c>
    </row>
    <row r="122" spans="1:4" x14ac:dyDescent="0.2">
      <c r="A122" s="28">
        <v>19360</v>
      </c>
      <c r="B122" s="29">
        <v>5.3012130275809088E-12</v>
      </c>
      <c r="C122" s="27">
        <v>-1.2845848798751831</v>
      </c>
      <c r="D122" s="30">
        <v>13.121776580810547</v>
      </c>
    </row>
    <row r="123" spans="1:4" x14ac:dyDescent="0.2">
      <c r="A123" s="28">
        <v>19391</v>
      </c>
      <c r="B123" s="29">
        <v>5.6090995563529145E-12</v>
      </c>
      <c r="C123" s="27">
        <v>5.8078503608703613</v>
      </c>
      <c r="D123" s="30">
        <v>18.817193984985352</v>
      </c>
    </row>
    <row r="124" spans="1:4" x14ac:dyDescent="0.2">
      <c r="A124" s="28">
        <v>19419</v>
      </c>
      <c r="B124" s="29">
        <v>5.5826645389833729E-12</v>
      </c>
      <c r="C124" s="27">
        <v>-0.47128808498382568</v>
      </c>
      <c r="D124" s="30">
        <v>14.902533531188965</v>
      </c>
    </row>
    <row r="125" spans="1:4" x14ac:dyDescent="0.2">
      <c r="A125" s="28">
        <v>19450</v>
      </c>
      <c r="B125" s="29">
        <v>5.3484278637883076E-12</v>
      </c>
      <c r="C125" s="27">
        <v>-4.1957864761352539</v>
      </c>
      <c r="D125" s="30">
        <v>3.6064391136169434</v>
      </c>
    </row>
    <row r="126" spans="1:4" x14ac:dyDescent="0.2">
      <c r="A126" s="28">
        <v>19480</v>
      </c>
      <c r="B126" s="29">
        <v>5.261631842029546E-12</v>
      </c>
      <c r="C126" s="27">
        <v>-1.6228324174880981</v>
      </c>
      <c r="D126" s="30">
        <v>0.34778693318367004</v>
      </c>
    </row>
    <row r="127" spans="1:4" x14ac:dyDescent="0.2">
      <c r="A127" s="28">
        <v>19511</v>
      </c>
      <c r="B127" s="29">
        <v>5.252584391740589E-12</v>
      </c>
      <c r="C127" s="27">
        <v>-0.17195141315460205</v>
      </c>
      <c r="D127" s="30">
        <v>-1.8568511009216309</v>
      </c>
    </row>
    <row r="128" spans="1:4" x14ac:dyDescent="0.2">
      <c r="A128" s="28">
        <v>19541</v>
      </c>
      <c r="B128" s="29">
        <v>5.293721190569034E-12</v>
      </c>
      <c r="C128" s="27">
        <v>0.78317254781723022</v>
      </c>
      <c r="D128" s="30">
        <v>3.1312940120697021</v>
      </c>
    </row>
    <row r="129" spans="1:4" x14ac:dyDescent="0.2">
      <c r="A129" s="28">
        <v>19572</v>
      </c>
      <c r="B129" s="29">
        <v>5.2981031020693514E-12</v>
      </c>
      <c r="C129" s="27">
        <v>8.277563750743866E-2</v>
      </c>
      <c r="D129" s="30">
        <v>3.6419429779052734</v>
      </c>
    </row>
    <row r="130" spans="1:4" x14ac:dyDescent="0.2">
      <c r="A130" s="28">
        <v>19603</v>
      </c>
      <c r="B130" s="29">
        <v>5.261631842029546E-12</v>
      </c>
      <c r="C130" s="27">
        <v>-0.68838334083557129</v>
      </c>
      <c r="D130" s="30">
        <v>-0.41737300157546997</v>
      </c>
    </row>
    <row r="131" spans="1:4" x14ac:dyDescent="0.2">
      <c r="A131" s="28">
        <v>19633</v>
      </c>
      <c r="B131" s="29">
        <v>5.2390140836688914E-12</v>
      </c>
      <c r="C131" s="27">
        <v>-0.42986205220222473</v>
      </c>
      <c r="D131" s="30">
        <v>-1.8433585166931152</v>
      </c>
    </row>
    <row r="132" spans="1:4" x14ac:dyDescent="0.2">
      <c r="A132" s="28">
        <v>19664</v>
      </c>
      <c r="B132" s="29">
        <v>5.2764745697708726E-12</v>
      </c>
      <c r="C132" s="27">
        <v>0.71502929925918579</v>
      </c>
      <c r="D132" s="30">
        <v>-1.3922353982925415</v>
      </c>
    </row>
    <row r="133" spans="1:4" x14ac:dyDescent="0.2">
      <c r="A133" s="28">
        <v>19694</v>
      </c>
      <c r="B133" s="29">
        <v>5.3320303901316368E-12</v>
      </c>
      <c r="C133" s="27">
        <v>1.0528966188430786</v>
      </c>
      <c r="D133" s="30">
        <v>-0.71072590351104736</v>
      </c>
    </row>
    <row r="134" spans="1:4" x14ac:dyDescent="0.2">
      <c r="A134" s="28">
        <v>19725</v>
      </c>
      <c r="B134" s="29">
        <v>5.2269985215125381E-12</v>
      </c>
      <c r="C134" s="27">
        <v>-1.969828724861145</v>
      </c>
      <c r="D134" s="30">
        <v>-1.3999532461166382</v>
      </c>
    </row>
    <row r="135" spans="1:4" x14ac:dyDescent="0.2">
      <c r="A135" s="28">
        <v>19756</v>
      </c>
      <c r="B135" s="29">
        <v>5.2151239056386078E-12</v>
      </c>
      <c r="C135" s="27">
        <v>-0.22717848420143127</v>
      </c>
      <c r="D135" s="30">
        <v>-7.0238661766052246</v>
      </c>
    </row>
    <row r="136" spans="1:4" x14ac:dyDescent="0.2">
      <c r="A136" s="28">
        <v>19784</v>
      </c>
      <c r="B136" s="29">
        <v>5.2233230761478122E-12</v>
      </c>
      <c r="C136" s="27">
        <v>0.15721909701824188</v>
      </c>
      <c r="D136" s="30">
        <v>-6.4367375373840332</v>
      </c>
    </row>
    <row r="137" spans="1:4" x14ac:dyDescent="0.2">
      <c r="A137" s="28">
        <v>19815</v>
      </c>
      <c r="B137" s="29">
        <v>5.3311821103518842E-12</v>
      </c>
      <c r="C137" s="27">
        <v>2.0649504661560059</v>
      </c>
      <c r="D137" s="30">
        <v>-0.32244527339935303</v>
      </c>
    </row>
    <row r="138" spans="1:4" x14ac:dyDescent="0.2">
      <c r="A138" s="28">
        <v>19845</v>
      </c>
      <c r="B138" s="29">
        <v>5.3211450003198824E-12</v>
      </c>
      <c r="C138" s="27">
        <v>-0.18827174603939056</v>
      </c>
      <c r="D138" s="30">
        <v>1.1310780048370361</v>
      </c>
    </row>
    <row r="139" spans="1:4" x14ac:dyDescent="0.2">
      <c r="A139" s="28">
        <v>19876</v>
      </c>
      <c r="B139" s="29">
        <v>5.4049729102112476E-12</v>
      </c>
      <c r="C139" s="27">
        <v>1.5753735303878784</v>
      </c>
      <c r="D139" s="30">
        <v>2.9012103080749512</v>
      </c>
    </row>
    <row r="140" spans="1:4" x14ac:dyDescent="0.2">
      <c r="A140" s="28">
        <v>19906</v>
      </c>
      <c r="B140" s="29">
        <v>5.5254130264248413E-12</v>
      </c>
      <c r="C140" s="27">
        <v>2.2283203601837158</v>
      </c>
      <c r="D140" s="30">
        <v>4.3767290115356445</v>
      </c>
    </row>
    <row r="141" spans="1:4" x14ac:dyDescent="0.2">
      <c r="A141" s="28">
        <v>19937</v>
      </c>
      <c r="B141" s="29">
        <v>5.5644291258039047E-12</v>
      </c>
      <c r="C141" s="27">
        <v>0.70612096786499023</v>
      </c>
      <c r="D141" s="30">
        <v>5.0268182754516602</v>
      </c>
    </row>
    <row r="142" spans="1:4" x14ac:dyDescent="0.2">
      <c r="A142" s="28">
        <v>19968</v>
      </c>
      <c r="B142" s="29">
        <v>5.699712403439694E-12</v>
      </c>
      <c r="C142" s="27">
        <v>2.431215763092041</v>
      </c>
      <c r="D142" s="30">
        <v>8.3259449005126953</v>
      </c>
    </row>
    <row r="143" spans="1:4" x14ac:dyDescent="0.2">
      <c r="A143" s="28">
        <v>19998</v>
      </c>
      <c r="B143" s="29">
        <v>5.8646820039198744E-12</v>
      </c>
      <c r="C143" s="27">
        <v>2.8943495750427246</v>
      </c>
      <c r="D143" s="30">
        <v>11.942474365234375</v>
      </c>
    </row>
    <row r="144" spans="1:4" x14ac:dyDescent="0.2">
      <c r="A144" s="28">
        <v>20029</v>
      </c>
      <c r="B144" s="29">
        <v>5.9247606820633791E-12</v>
      </c>
      <c r="C144" s="27">
        <v>1.0244148969650269</v>
      </c>
      <c r="D144" s="30">
        <v>12.286349296569824</v>
      </c>
    </row>
    <row r="145" spans="1:4" x14ac:dyDescent="0.2">
      <c r="A145" s="28">
        <v>20059</v>
      </c>
      <c r="B145" s="29">
        <v>6.1857147008737012E-12</v>
      </c>
      <c r="C145" s="27">
        <v>4.4044651985168457</v>
      </c>
      <c r="D145" s="30">
        <v>16.010492324829102</v>
      </c>
    </row>
    <row r="146" spans="1:4" x14ac:dyDescent="0.2">
      <c r="A146" s="28">
        <v>20090</v>
      </c>
      <c r="B146" s="29">
        <v>6.0505728032012041E-12</v>
      </c>
      <c r="C146" s="27">
        <v>-2.184741735458374</v>
      </c>
      <c r="D146" s="30">
        <v>15.756160736083984</v>
      </c>
    </row>
    <row r="147" spans="1:4" x14ac:dyDescent="0.2">
      <c r="A147" s="28">
        <v>20121</v>
      </c>
      <c r="B147" s="29">
        <v>6.0587719737104084E-12</v>
      </c>
      <c r="C147" s="27">
        <v>0.13551065325737</v>
      </c>
      <c r="D147" s="30">
        <v>16.176952362060547</v>
      </c>
    </row>
    <row r="148" spans="1:4" x14ac:dyDescent="0.2">
      <c r="A148" s="28">
        <v>20149</v>
      </c>
      <c r="B148" s="29">
        <v>6.067253470465328E-12</v>
      </c>
      <c r="C148" s="27">
        <v>0.13998706638813019</v>
      </c>
      <c r="D148" s="30">
        <v>16.156963348388672</v>
      </c>
    </row>
    <row r="149" spans="1:4" x14ac:dyDescent="0.2">
      <c r="A149" s="28">
        <v>20180</v>
      </c>
      <c r="B149" s="29">
        <v>6.154615445758127E-12</v>
      </c>
      <c r="C149" s="27">
        <v>1.4398932456970215</v>
      </c>
      <c r="D149" s="30">
        <v>15.445605278015137</v>
      </c>
    </row>
    <row r="150" spans="1:4" x14ac:dyDescent="0.2">
      <c r="A150" s="28">
        <v>20210</v>
      </c>
      <c r="B150" s="29">
        <v>6.1628137489055934E-12</v>
      </c>
      <c r="C150" s="27">
        <v>0.13320577144622803</v>
      </c>
      <c r="D150" s="30">
        <v>15.817437171936035</v>
      </c>
    </row>
    <row r="151" spans="1:4" x14ac:dyDescent="0.2">
      <c r="A151" s="28">
        <v>20241</v>
      </c>
      <c r="B151" s="29">
        <v>6.1992850089453988E-12</v>
      </c>
      <c r="C151" s="27">
        <v>0.59179556369781494</v>
      </c>
      <c r="D151" s="30">
        <v>14.695949554443359</v>
      </c>
    </row>
    <row r="152" spans="1:4" x14ac:dyDescent="0.2">
      <c r="A152" s="28">
        <v>20271</v>
      </c>
      <c r="B152" s="29">
        <v>6.226568306094693E-12</v>
      </c>
      <c r="C152" s="27">
        <v>0.4401039183139801</v>
      </c>
      <c r="D152" s="30">
        <v>12.689644813537598</v>
      </c>
    </row>
    <row r="153" spans="1:4" x14ac:dyDescent="0.2">
      <c r="A153" s="28">
        <v>20302</v>
      </c>
      <c r="B153" s="29">
        <v>6.2477726985032955E-12</v>
      </c>
      <c r="C153" s="27">
        <v>0.34054702520370483</v>
      </c>
      <c r="D153" s="30">
        <v>12.280569076538086</v>
      </c>
    </row>
    <row r="154" spans="1:4" x14ac:dyDescent="0.2">
      <c r="A154" s="28">
        <v>20333</v>
      </c>
      <c r="B154" s="29">
        <v>6.2904638095662158E-12</v>
      </c>
      <c r="C154" s="27">
        <v>0.68330127000808716</v>
      </c>
      <c r="D154" s="30">
        <v>10.364583015441895</v>
      </c>
    </row>
    <row r="155" spans="1:4" x14ac:dyDescent="0.2">
      <c r="A155" s="28">
        <v>20363</v>
      </c>
      <c r="B155" s="29">
        <v>6.2850922383228536E-12</v>
      </c>
      <c r="C155" s="27">
        <v>-8.5392288863658905E-2</v>
      </c>
      <c r="D155" s="30">
        <v>7.1685085296630859</v>
      </c>
    </row>
    <row r="156" spans="1:4" x14ac:dyDescent="0.2">
      <c r="A156" s="28">
        <v>20394</v>
      </c>
      <c r="B156" s="29">
        <v>6.2879194039078268E-12</v>
      </c>
      <c r="C156" s="27">
        <v>4.498208686709404E-2</v>
      </c>
      <c r="D156" s="30">
        <v>6.1295084953308105</v>
      </c>
    </row>
    <row r="157" spans="1:4" x14ac:dyDescent="0.2">
      <c r="A157" s="28">
        <v>20424</v>
      </c>
      <c r="B157" s="29">
        <v>6.647968200240717E-12</v>
      </c>
      <c r="C157" s="27">
        <v>5.7260403633117676</v>
      </c>
      <c r="D157" s="30">
        <v>7.4729199409484863</v>
      </c>
    </row>
    <row r="158" spans="1:4" x14ac:dyDescent="0.2">
      <c r="A158" s="28">
        <v>20455</v>
      </c>
      <c r="B158" s="29">
        <v>6.5614549384085397E-12</v>
      </c>
      <c r="C158" s="27">
        <v>-1.3013489246368408</v>
      </c>
      <c r="D158" s="30">
        <v>8.4435329437255859</v>
      </c>
    </row>
    <row r="159" spans="1:4" x14ac:dyDescent="0.2">
      <c r="A159" s="28">
        <v>20486</v>
      </c>
      <c r="B159" s="29">
        <v>6.5111297430087145E-12</v>
      </c>
      <c r="C159" s="27">
        <v>-0.76698225736618042</v>
      </c>
      <c r="D159" s="30">
        <v>7.4661626815795898</v>
      </c>
    </row>
    <row r="160" spans="1:4" x14ac:dyDescent="0.2">
      <c r="A160" s="28">
        <v>20515</v>
      </c>
      <c r="B160" s="29">
        <v>6.5010930666575817E-12</v>
      </c>
      <c r="C160" s="27">
        <v>-0.1541464626789093</v>
      </c>
      <c r="D160" s="30">
        <v>7.150510311126709</v>
      </c>
    </row>
    <row r="161" spans="1:4" x14ac:dyDescent="0.2">
      <c r="A161" s="28">
        <v>20546</v>
      </c>
      <c r="B161" s="29">
        <v>6.7300991168917079E-12</v>
      </c>
      <c r="C161" s="27">
        <v>3.5225775241851807</v>
      </c>
      <c r="D161" s="30">
        <v>9.3504409790039062</v>
      </c>
    </row>
    <row r="162" spans="1:4" x14ac:dyDescent="0.2">
      <c r="A162" s="28">
        <v>20576</v>
      </c>
      <c r="B162" s="29">
        <v>6.9882259701170568E-12</v>
      </c>
      <c r="C162" s="27">
        <v>3.83540940284729</v>
      </c>
      <c r="D162" s="30">
        <v>13.393431663513184</v>
      </c>
    </row>
    <row r="163" spans="1:4" x14ac:dyDescent="0.2">
      <c r="A163" s="28">
        <v>20607</v>
      </c>
      <c r="B163" s="29">
        <v>7.2592170989593807E-12</v>
      </c>
      <c r="C163" s="27">
        <v>3.8778243064880371</v>
      </c>
      <c r="D163" s="30">
        <v>17.097650527954102</v>
      </c>
    </row>
    <row r="164" spans="1:4" x14ac:dyDescent="0.2">
      <c r="A164" s="28">
        <v>20637</v>
      </c>
      <c r="B164" s="29">
        <v>7.2217561791765306E-12</v>
      </c>
      <c r="C164" s="27">
        <v>-0.51604628562927246</v>
      </c>
      <c r="D164" s="30">
        <v>15.982927322387695</v>
      </c>
    </row>
    <row r="165" spans="1:4" x14ac:dyDescent="0.2">
      <c r="A165" s="28">
        <v>20668</v>
      </c>
      <c r="B165" s="29">
        <v>7.1872638049419457E-12</v>
      </c>
      <c r="C165" s="27">
        <v>-0.4776175320148468</v>
      </c>
      <c r="D165" s="30">
        <v>15.037216186523438</v>
      </c>
    </row>
    <row r="166" spans="1:4" x14ac:dyDescent="0.2">
      <c r="A166" s="28">
        <v>20699</v>
      </c>
      <c r="B166" s="29">
        <v>7.2271281841007617E-12</v>
      </c>
      <c r="C166" s="27">
        <v>0.55465304851531982</v>
      </c>
      <c r="D166" s="30">
        <v>14.890227317810059</v>
      </c>
    </row>
    <row r="167" spans="1:4" x14ac:dyDescent="0.2">
      <c r="A167" s="28">
        <v>20729</v>
      </c>
      <c r="B167" s="29">
        <v>7.3192953434220165E-12</v>
      </c>
      <c r="C167" s="27">
        <v>1.2752944231033325</v>
      </c>
      <c r="D167" s="30">
        <v>16.454858779907227</v>
      </c>
    </row>
    <row r="168" spans="1:4" x14ac:dyDescent="0.2">
      <c r="A168" s="28">
        <v>20760</v>
      </c>
      <c r="B168" s="29">
        <v>7.4325268162311886E-12</v>
      </c>
      <c r="C168" s="27">
        <v>1.5470269918441772</v>
      </c>
      <c r="D168" s="30">
        <v>18.203277587890625</v>
      </c>
    </row>
    <row r="169" spans="1:4" x14ac:dyDescent="0.2">
      <c r="A169" s="28">
        <v>20790</v>
      </c>
      <c r="B169" s="29">
        <v>7.7563866787699887E-12</v>
      </c>
      <c r="C169" s="27">
        <v>4.3573317527770996</v>
      </c>
      <c r="D169" s="30">
        <v>16.673040390014648</v>
      </c>
    </row>
    <row r="170" spans="1:4" x14ac:dyDescent="0.2">
      <c r="A170" s="28">
        <v>20821</v>
      </c>
      <c r="B170" s="29">
        <v>7.6704389367909798E-12</v>
      </c>
      <c r="C170" s="27">
        <v>-1.1080899238586426</v>
      </c>
      <c r="D170" s="30">
        <v>16.901494979858398</v>
      </c>
    </row>
    <row r="171" spans="1:4" x14ac:dyDescent="0.2">
      <c r="A171" s="28">
        <v>20852</v>
      </c>
      <c r="B171" s="29">
        <v>7.7289633027000093E-12</v>
      </c>
      <c r="C171" s="27">
        <v>0.76298588514328003</v>
      </c>
      <c r="D171" s="30">
        <v>18.703874588012695</v>
      </c>
    </row>
    <row r="172" spans="1:4" x14ac:dyDescent="0.2">
      <c r="A172" s="28">
        <v>20880</v>
      </c>
      <c r="B172" s="29">
        <v>8.0106971403481886E-12</v>
      </c>
      <c r="C172" s="27">
        <v>3.645169734954834</v>
      </c>
      <c r="D172" s="30">
        <v>23.220773696899414</v>
      </c>
    </row>
    <row r="173" spans="1:4" x14ac:dyDescent="0.2">
      <c r="A173" s="28">
        <v>20911</v>
      </c>
      <c r="B173" s="29">
        <v>8.2251427890867035E-12</v>
      </c>
      <c r="C173" s="27">
        <v>2.6769909858703613</v>
      </c>
      <c r="D173" s="30">
        <v>22.214288711547852</v>
      </c>
    </row>
    <row r="174" spans="1:4" x14ac:dyDescent="0.2">
      <c r="A174" s="28">
        <v>20941</v>
      </c>
      <c r="B174" s="29">
        <v>8.4555626389537508E-12</v>
      </c>
      <c r="C174" s="27">
        <v>2.8014085292816162</v>
      </c>
      <c r="D174" s="30">
        <v>20.997270584106445</v>
      </c>
    </row>
    <row r="175" spans="1:4" x14ac:dyDescent="0.2">
      <c r="A175" s="28">
        <v>20972</v>
      </c>
      <c r="B175" s="29">
        <v>8.7804130285973336E-12</v>
      </c>
      <c r="C175" s="27">
        <v>3.8418543338775635</v>
      </c>
      <c r="D175" s="30">
        <v>20.955371856689453</v>
      </c>
    </row>
    <row r="176" spans="1:4" x14ac:dyDescent="0.2">
      <c r="A176" s="28">
        <v>21002</v>
      </c>
      <c r="B176" s="29">
        <v>8.9419895099585034E-12</v>
      </c>
      <c r="C176" s="27">
        <v>1.8401923179626465</v>
      </c>
      <c r="D176" s="30">
        <v>23.820152282714844</v>
      </c>
    </row>
    <row r="177" spans="1:4" x14ac:dyDescent="0.2">
      <c r="A177" s="28">
        <v>21033</v>
      </c>
      <c r="B177" s="29">
        <v>9.4224784225049873E-12</v>
      </c>
      <c r="C177" s="27">
        <v>5.3734006881713867</v>
      </c>
      <c r="D177" s="30">
        <v>31.099660873413086</v>
      </c>
    </row>
    <row r="178" spans="1:4" x14ac:dyDescent="0.2">
      <c r="A178" s="28">
        <v>21064</v>
      </c>
      <c r="B178" s="29">
        <v>9.4016981699862612E-12</v>
      </c>
      <c r="C178" s="27">
        <v>-0.22053913772106171</v>
      </c>
      <c r="D178" s="30">
        <v>30.088991165161133</v>
      </c>
    </row>
    <row r="179" spans="1:4" x14ac:dyDescent="0.2">
      <c r="A179" s="28">
        <v>21094</v>
      </c>
      <c r="B179" s="29">
        <v>9.5010752737545445E-12</v>
      </c>
      <c r="C179" s="27">
        <v>1.0570123195648193</v>
      </c>
      <c r="D179" s="30">
        <v>29.80860710144043</v>
      </c>
    </row>
    <row r="180" spans="1:4" x14ac:dyDescent="0.2">
      <c r="A180" s="28">
        <v>21125</v>
      </c>
      <c r="B180" s="29">
        <v>9.7401193013824106E-12</v>
      </c>
      <c r="C180" s="27">
        <v>2.5159680843353271</v>
      </c>
      <c r="D180" s="30">
        <v>31.047214508056641</v>
      </c>
    </row>
    <row r="181" spans="1:4" x14ac:dyDescent="0.2">
      <c r="A181" s="28">
        <v>21155</v>
      </c>
      <c r="B181" s="29">
        <v>9.744501212882728E-12</v>
      </c>
      <c r="C181" s="27">
        <v>4.4988274574279785E-2</v>
      </c>
      <c r="D181" s="30">
        <v>25.631967544555664</v>
      </c>
    </row>
    <row r="182" spans="1:4" x14ac:dyDescent="0.2">
      <c r="A182" s="28">
        <v>21186</v>
      </c>
      <c r="B182" s="29">
        <v>9.4863743596573791E-12</v>
      </c>
      <c r="C182" s="27">
        <v>-2.6489489078521729</v>
      </c>
      <c r="D182" s="30">
        <v>23.674465179443359</v>
      </c>
    </row>
    <row r="183" spans="1:4" x14ac:dyDescent="0.2">
      <c r="A183" s="28">
        <v>21217</v>
      </c>
      <c r="B183" s="29">
        <v>9.6176989983209893E-12</v>
      </c>
      <c r="C183" s="27">
        <v>1.3843501806259155</v>
      </c>
      <c r="D183" s="30">
        <v>24.437114715576172</v>
      </c>
    </row>
    <row r="184" spans="1:4" x14ac:dyDescent="0.2">
      <c r="A184" s="28">
        <v>21245</v>
      </c>
      <c r="B184" s="29">
        <v>9.7765901277413469E-12</v>
      </c>
      <c r="C184" s="27">
        <v>1.6520700454711914</v>
      </c>
      <c r="D184" s="30">
        <v>22.044185638427734</v>
      </c>
    </row>
    <row r="185" spans="1:4" x14ac:dyDescent="0.2">
      <c r="A185" s="28">
        <v>21276</v>
      </c>
      <c r="B185" s="29">
        <v>1.0198838301667124E-11</v>
      </c>
      <c r="C185" s="27">
        <v>4.3189716339111328</v>
      </c>
      <c r="D185" s="30">
        <v>23.995882034301758</v>
      </c>
    </row>
    <row r="186" spans="1:4" x14ac:dyDescent="0.2">
      <c r="A186" s="28">
        <v>21306</v>
      </c>
      <c r="B186" s="29">
        <v>1.0857160656629894E-11</v>
      </c>
      <c r="C186" s="27">
        <v>6.4548759460449219</v>
      </c>
      <c r="D186" s="30">
        <v>28.402580261230469</v>
      </c>
    </row>
    <row r="187" spans="1:4" x14ac:dyDescent="0.2">
      <c r="A187" s="28">
        <v>21337</v>
      </c>
      <c r="B187" s="29">
        <v>1.1336094389580165E-11</v>
      </c>
      <c r="C187" s="27">
        <v>4.411224365234375</v>
      </c>
      <c r="D187" s="30">
        <v>29.106618881225586</v>
      </c>
    </row>
    <row r="188" spans="1:4" x14ac:dyDescent="0.2">
      <c r="A188" s="28">
        <v>21367</v>
      </c>
      <c r="B188" s="29">
        <v>1.1747316661092633E-11</v>
      </c>
      <c r="C188" s="27">
        <v>3.6275479793548584</v>
      </c>
      <c r="D188" s="30">
        <v>31.372516632080078</v>
      </c>
    </row>
    <row r="189" spans="1:4" x14ac:dyDescent="0.2">
      <c r="A189" s="28">
        <v>21398</v>
      </c>
      <c r="B189" s="29">
        <v>1.2292973063099399E-11</v>
      </c>
      <c r="C189" s="27">
        <v>4.6449451446533203</v>
      </c>
      <c r="D189" s="30">
        <v>30.464326858520508</v>
      </c>
    </row>
    <row r="190" spans="1:4" x14ac:dyDescent="0.2">
      <c r="A190" s="28">
        <v>21429</v>
      </c>
      <c r="B190" s="29">
        <v>1.2528058451755086E-11</v>
      </c>
      <c r="C190" s="27">
        <v>1.912355899810791</v>
      </c>
      <c r="D190" s="30">
        <v>33.253143310546875</v>
      </c>
    </row>
    <row r="191" spans="1:4" x14ac:dyDescent="0.2">
      <c r="A191" s="28">
        <v>21459</v>
      </c>
      <c r="B191" s="29">
        <v>1.2900405570170914E-11</v>
      </c>
      <c r="C191" s="27">
        <v>2.9721055030822754</v>
      </c>
      <c r="D191" s="30">
        <v>35.778373718261719</v>
      </c>
    </row>
    <row r="192" spans="1:4" x14ac:dyDescent="0.2">
      <c r="A192" s="28">
        <v>21490</v>
      </c>
      <c r="B192" s="29">
        <v>1.355590119322958E-11</v>
      </c>
      <c r="C192" s="27">
        <v>5.0812015533447266</v>
      </c>
      <c r="D192" s="30">
        <v>39.175926208496094</v>
      </c>
    </row>
    <row r="193" spans="1:4" x14ac:dyDescent="0.2">
      <c r="A193" s="28">
        <v>21520</v>
      </c>
      <c r="B193" s="29">
        <v>1.4689765029385349E-11</v>
      </c>
      <c r="C193" s="27">
        <v>8.3643560409545898</v>
      </c>
      <c r="D193" s="30">
        <v>50.749275207519531</v>
      </c>
    </row>
    <row r="194" spans="1:4" x14ac:dyDescent="0.2">
      <c r="A194" s="28">
        <v>21551</v>
      </c>
      <c r="B194" s="29">
        <v>1.7298315557745525E-11</v>
      </c>
      <c r="C194" s="27">
        <v>17.757604598999023</v>
      </c>
      <c r="D194" s="30">
        <v>82.349067687988281</v>
      </c>
    </row>
    <row r="195" spans="1:4" x14ac:dyDescent="0.2">
      <c r="A195" s="28">
        <v>21582</v>
      </c>
      <c r="B195" s="29">
        <v>1.8868847456721127E-11</v>
      </c>
      <c r="C195" s="27">
        <v>9.0791034698486328</v>
      </c>
      <c r="D195" s="30">
        <v>96.188789367675781</v>
      </c>
    </row>
    <row r="196" spans="1:4" x14ac:dyDescent="0.2">
      <c r="A196" s="28">
        <v>21610</v>
      </c>
      <c r="B196" s="29">
        <v>2.0253345875409501E-11</v>
      </c>
      <c r="C196" s="27">
        <v>7.3374829292297363</v>
      </c>
      <c r="D196" s="30">
        <v>107.16165161132812</v>
      </c>
    </row>
    <row r="197" spans="1:4" x14ac:dyDescent="0.2">
      <c r="A197" s="28">
        <v>21641</v>
      </c>
      <c r="B197" s="29">
        <v>2.1927917814856812E-11</v>
      </c>
      <c r="C197" s="27">
        <v>8.2681245803833008</v>
      </c>
      <c r="D197" s="30">
        <v>115.00407409667969</v>
      </c>
    </row>
    <row r="198" spans="1:4" x14ac:dyDescent="0.2">
      <c r="A198" s="28">
        <v>21671</v>
      </c>
      <c r="B198" s="29">
        <v>2.4215438682029244E-11</v>
      </c>
      <c r="C198" s="27">
        <v>10.432002067565918</v>
      </c>
      <c r="D198" s="30">
        <v>123.03656768798828</v>
      </c>
    </row>
    <row r="199" spans="1:4" x14ac:dyDescent="0.2">
      <c r="A199" s="28">
        <v>21702</v>
      </c>
      <c r="B199" s="29">
        <v>2.5745679893551809E-11</v>
      </c>
      <c r="C199" s="27">
        <v>6.3192791938781738</v>
      </c>
      <c r="D199" s="30">
        <v>127.11243438720703</v>
      </c>
    </row>
    <row r="200" spans="1:4" x14ac:dyDescent="0.2">
      <c r="A200" s="28">
        <v>21732</v>
      </c>
      <c r="B200" s="29">
        <v>2.6533065675127254E-11</v>
      </c>
      <c r="C200" s="27">
        <v>3.0583219528198242</v>
      </c>
      <c r="D200" s="30">
        <v>125.86490631103516</v>
      </c>
    </row>
    <row r="201" spans="1:4" x14ac:dyDescent="0.2">
      <c r="A201" s="28">
        <v>21763</v>
      </c>
      <c r="B201" s="29">
        <v>2.7536029012509289E-11</v>
      </c>
      <c r="C201" s="27">
        <v>3.7800507545471191</v>
      </c>
      <c r="D201" s="30">
        <v>123.99812316894531</v>
      </c>
    </row>
    <row r="202" spans="1:4" x14ac:dyDescent="0.2">
      <c r="A202" s="28">
        <v>21794</v>
      </c>
      <c r="B202" s="29">
        <v>2.8024152443073547E-11</v>
      </c>
      <c r="C202" s="27">
        <v>1.7726718187332153</v>
      </c>
      <c r="D202" s="30">
        <v>123.69110870361328</v>
      </c>
    </row>
    <row r="203" spans="1:4" x14ac:dyDescent="0.2">
      <c r="A203" s="28">
        <v>21824</v>
      </c>
      <c r="B203" s="29">
        <v>2.8197319479339455E-11</v>
      </c>
      <c r="C203" s="27">
        <v>0.61792069673538208</v>
      </c>
      <c r="D203" s="30">
        <v>118.57700347900391</v>
      </c>
    </row>
    <row r="204" spans="1:4" x14ac:dyDescent="0.2">
      <c r="A204" s="28">
        <v>21855</v>
      </c>
      <c r="B204" s="29">
        <v>2.8787505365612809E-11</v>
      </c>
      <c r="C204" s="27">
        <v>2.0930566787719727</v>
      </c>
      <c r="D204" s="30">
        <v>112.36142730712891</v>
      </c>
    </row>
    <row r="205" spans="1:4" x14ac:dyDescent="0.2">
      <c r="A205" s="28">
        <v>21885</v>
      </c>
      <c r="B205" s="29">
        <v>2.9617582691932043E-11</v>
      </c>
      <c r="C205" s="27">
        <v>2.8834638595581055</v>
      </c>
      <c r="D205" s="30">
        <v>101.62053680419922</v>
      </c>
    </row>
    <row r="206" spans="1:4" x14ac:dyDescent="0.2">
      <c r="A206" s="28">
        <v>21916</v>
      </c>
      <c r="B206" s="29">
        <v>3.0429141845145224E-11</v>
      </c>
      <c r="C206" s="27">
        <v>2.7401261329650879</v>
      </c>
      <c r="D206" s="30">
        <v>75.908119201660156</v>
      </c>
    </row>
    <row r="207" spans="1:4" x14ac:dyDescent="0.2">
      <c r="A207" s="28">
        <v>21947</v>
      </c>
      <c r="B207" s="29">
        <v>3.0679916940279384E-11</v>
      </c>
      <c r="C207" s="27">
        <v>0.82412803173065186</v>
      </c>
      <c r="D207" s="30">
        <v>62.595607757568359</v>
      </c>
    </row>
    <row r="208" spans="1:4" x14ac:dyDescent="0.2">
      <c r="A208" s="28">
        <v>21976</v>
      </c>
      <c r="B208" s="29">
        <v>3.0899168640408092E-11</v>
      </c>
      <c r="C208" s="27">
        <v>0.71464240550994873</v>
      </c>
      <c r="D208" s="30">
        <v>52.563278198242188</v>
      </c>
    </row>
    <row r="209" spans="1:4" x14ac:dyDescent="0.2">
      <c r="A209" s="28">
        <v>22007</v>
      </c>
      <c r="B209" s="29">
        <v>3.0867929740052702E-11</v>
      </c>
      <c r="C209" s="27">
        <v>-0.10109948366880417</v>
      </c>
      <c r="D209" s="30">
        <v>40.770000457763672</v>
      </c>
    </row>
    <row r="210" spans="1:4" x14ac:dyDescent="0.2">
      <c r="A210" s="28">
        <v>22037</v>
      </c>
      <c r="B210" s="29">
        <v>3.0805306222569939E-11</v>
      </c>
      <c r="C210" s="27">
        <v>-0.20287565886974335</v>
      </c>
      <c r="D210" s="30">
        <v>27.213497161865234</v>
      </c>
    </row>
    <row r="211" spans="1:4" x14ac:dyDescent="0.2">
      <c r="A211" s="28">
        <v>22068</v>
      </c>
      <c r="B211" s="29">
        <v>3.0648674570477041E-11</v>
      </c>
      <c r="C211" s="27">
        <v>-0.50845670700073242</v>
      </c>
      <c r="D211" s="30">
        <v>19.043951034545898</v>
      </c>
    </row>
    <row r="212" spans="1:4" x14ac:dyDescent="0.2">
      <c r="A212" s="28">
        <v>22098</v>
      </c>
      <c r="B212" s="29">
        <v>3.0930549788088513E-11</v>
      </c>
      <c r="C212" s="27">
        <v>0.91969788074493408</v>
      </c>
      <c r="D212" s="30">
        <v>16.573598861694336</v>
      </c>
    </row>
    <row r="213" spans="1:4" x14ac:dyDescent="0.2">
      <c r="A213" s="28">
        <v>22129</v>
      </c>
      <c r="B213" s="29">
        <v>3.1087320218059489E-11</v>
      </c>
      <c r="C213" s="27">
        <v>0.50684654712677002</v>
      </c>
      <c r="D213" s="30">
        <v>12.896889686584473</v>
      </c>
    </row>
    <row r="214" spans="1:4" x14ac:dyDescent="0.2">
      <c r="A214" s="28">
        <v>22160</v>
      </c>
      <c r="B214" s="29">
        <v>3.1118704835186861E-11</v>
      </c>
      <c r="C214" s="27">
        <v>0.10095632821321487</v>
      </c>
      <c r="D214" s="30">
        <v>11.042448043823242</v>
      </c>
    </row>
    <row r="215" spans="1:4" x14ac:dyDescent="0.2">
      <c r="A215" s="28">
        <v>22190</v>
      </c>
      <c r="B215" s="29">
        <v>3.1369341152442942E-11</v>
      </c>
      <c r="C215" s="27">
        <v>0.8054201602935791</v>
      </c>
      <c r="D215" s="30">
        <v>11.249373435974121</v>
      </c>
    </row>
    <row r="216" spans="1:4" x14ac:dyDescent="0.2">
      <c r="A216" s="28">
        <v>22221</v>
      </c>
      <c r="B216" s="29">
        <v>3.2152766560322732E-11</v>
      </c>
      <c r="C216" s="27">
        <v>2.4974238872528076</v>
      </c>
      <c r="D216" s="30">
        <v>11.690006256103516</v>
      </c>
    </row>
    <row r="217" spans="1:4" x14ac:dyDescent="0.2">
      <c r="A217" s="28">
        <v>22251</v>
      </c>
      <c r="B217" s="29">
        <v>3.5098608047734459E-11</v>
      </c>
      <c r="C217" s="27">
        <v>9.1620159149169922</v>
      </c>
      <c r="D217" s="30">
        <v>18.505985260009766</v>
      </c>
    </row>
    <row r="218" spans="1:4" x14ac:dyDescent="0.2">
      <c r="A218" s="28">
        <v>22282</v>
      </c>
      <c r="B218" s="29">
        <v>3.2967576585329894E-11</v>
      </c>
      <c r="C218" s="27">
        <v>-6.0715556144714355</v>
      </c>
      <c r="D218" s="30">
        <v>8.3421173095703125</v>
      </c>
    </row>
    <row r="219" spans="1:4" x14ac:dyDescent="0.2">
      <c r="A219" s="28">
        <v>22313</v>
      </c>
      <c r="B219" s="29">
        <v>3.3374983332556951E-11</v>
      </c>
      <c r="C219" s="27">
        <v>1.2357801198959351</v>
      </c>
      <c r="D219" s="30">
        <v>8.7844648361206055</v>
      </c>
    </row>
    <row r="220" spans="1:4" x14ac:dyDescent="0.2">
      <c r="A220" s="28">
        <v>22341</v>
      </c>
      <c r="B220" s="29">
        <v>3.3751147709981666E-11</v>
      </c>
      <c r="C220" s="27">
        <v>1.1270848512649536</v>
      </c>
      <c r="D220" s="30">
        <v>9.2299537658691406</v>
      </c>
    </row>
    <row r="221" spans="1:4" x14ac:dyDescent="0.2">
      <c r="A221" s="28">
        <v>22372</v>
      </c>
      <c r="B221" s="29">
        <v>3.4503191970181035E-11</v>
      </c>
      <c r="C221" s="27">
        <v>2.2282035350799561</v>
      </c>
      <c r="D221" s="30">
        <v>11.776825904846191</v>
      </c>
    </row>
    <row r="222" spans="1:4" x14ac:dyDescent="0.2">
      <c r="A222" s="28">
        <v>22402</v>
      </c>
      <c r="B222" s="29">
        <v>3.4753828287437116E-11</v>
      </c>
      <c r="C222" s="27">
        <v>0.72641485929489136</v>
      </c>
      <c r="D222" s="30">
        <v>12.817668914794922</v>
      </c>
    </row>
    <row r="223" spans="1:4" x14ac:dyDescent="0.2">
      <c r="A223" s="28">
        <v>22433</v>
      </c>
      <c r="B223" s="29">
        <v>3.5223855082699984E-11</v>
      </c>
      <c r="C223" s="27">
        <v>1.3524460792541504</v>
      </c>
      <c r="D223" s="30">
        <v>14.927824974060059</v>
      </c>
    </row>
    <row r="224" spans="1:4" x14ac:dyDescent="0.2">
      <c r="A224" s="28">
        <v>22463</v>
      </c>
      <c r="B224" s="29">
        <v>3.5756647642770645E-11</v>
      </c>
      <c r="C224" s="27">
        <v>1.5125901699066162</v>
      </c>
      <c r="D224" s="30">
        <v>15.603013038635254</v>
      </c>
    </row>
    <row r="225" spans="1:4" x14ac:dyDescent="0.2">
      <c r="A225" s="28">
        <v>22494</v>
      </c>
      <c r="B225" s="29">
        <v>3.6038665107707146E-11</v>
      </c>
      <c r="C225" s="27">
        <v>0.78871339559555054</v>
      </c>
      <c r="D225" s="30">
        <v>15.927216529846191</v>
      </c>
    </row>
    <row r="226" spans="1:4" x14ac:dyDescent="0.2">
      <c r="A226" s="28">
        <v>22525</v>
      </c>
      <c r="B226" s="29">
        <v>3.6414829485131861E-11</v>
      </c>
      <c r="C226" s="27">
        <v>1.0437799692153931</v>
      </c>
      <c r="D226" s="30">
        <v>17.01910400390625</v>
      </c>
    </row>
    <row r="227" spans="1:4" x14ac:dyDescent="0.2">
      <c r="A227" s="28">
        <v>22555</v>
      </c>
      <c r="B227" s="29">
        <v>3.6446071854934203E-11</v>
      </c>
      <c r="C227" s="27">
        <v>8.5795730352401733E-2</v>
      </c>
      <c r="D227" s="30">
        <v>16.183732986450195</v>
      </c>
    </row>
    <row r="228" spans="1:4" x14ac:dyDescent="0.2">
      <c r="A228" s="28">
        <v>22586</v>
      </c>
      <c r="B228" s="29">
        <v>3.7605661640238708E-11</v>
      </c>
      <c r="C228" s="27">
        <v>3.1816592216491699</v>
      </c>
      <c r="D228" s="30">
        <v>16.959333419799805</v>
      </c>
    </row>
    <row r="229" spans="1:4" x14ac:dyDescent="0.2">
      <c r="A229" s="28">
        <v>22616</v>
      </c>
      <c r="B229" s="29">
        <v>4.0864759492942326E-11</v>
      </c>
      <c r="C229" s="27">
        <v>8.666508674621582</v>
      </c>
      <c r="D229" s="30">
        <v>16.428432464599609</v>
      </c>
    </row>
    <row r="230" spans="1:4" x14ac:dyDescent="0.2">
      <c r="A230" s="28">
        <v>22647</v>
      </c>
      <c r="B230" s="29">
        <v>3.9235142912374954E-11</v>
      </c>
      <c r="C230" s="27">
        <v>-3.9878287315368652</v>
      </c>
      <c r="D230" s="30">
        <v>19.01130485534668</v>
      </c>
    </row>
    <row r="231" spans="1:4" x14ac:dyDescent="0.2">
      <c r="A231" s="28">
        <v>22678</v>
      </c>
      <c r="B231" s="29">
        <v>3.9799316620126035E-11</v>
      </c>
      <c r="C231" s="27">
        <v>1.4379295110702515</v>
      </c>
      <c r="D231" s="30">
        <v>19.24894905090332</v>
      </c>
    </row>
    <row r="232" spans="1:4" x14ac:dyDescent="0.2">
      <c r="A232" s="28">
        <v>22706</v>
      </c>
      <c r="B232" s="29">
        <v>4.0425975067481801E-11</v>
      </c>
      <c r="C232" s="27">
        <v>1.5745457410812378</v>
      </c>
      <c r="D232" s="30">
        <v>19.776594161987305</v>
      </c>
    </row>
    <row r="233" spans="1:4" x14ac:dyDescent="0.2">
      <c r="A233" s="28">
        <v>22737</v>
      </c>
      <c r="B233" s="29">
        <v>4.1742196504879203E-11</v>
      </c>
      <c r="C233" s="27">
        <v>3.25588059425354</v>
      </c>
      <c r="D233" s="30">
        <v>20.980680465698242</v>
      </c>
    </row>
    <row r="234" spans="1:4" x14ac:dyDescent="0.2">
      <c r="A234" s="28">
        <v>22767</v>
      </c>
      <c r="B234" s="29">
        <v>4.3183803755120209E-11</v>
      </c>
      <c r="C234" s="27">
        <v>3.4535970687866211</v>
      </c>
      <c r="D234" s="30">
        <v>24.256250381469727</v>
      </c>
    </row>
    <row r="235" spans="1:4" x14ac:dyDescent="0.2">
      <c r="A235" s="28">
        <v>22798</v>
      </c>
      <c r="B235" s="29">
        <v>4.3810462202475975E-11</v>
      </c>
      <c r="C235" s="27">
        <v>1.4511423110961914</v>
      </c>
      <c r="D235" s="30">
        <v>24.377250671386719</v>
      </c>
    </row>
    <row r="236" spans="1:4" x14ac:dyDescent="0.2">
      <c r="A236" s="28">
        <v>22828</v>
      </c>
      <c r="B236" s="29">
        <v>4.5784862012787642E-11</v>
      </c>
      <c r="C236" s="27">
        <v>4.506685733795166</v>
      </c>
      <c r="D236" s="30">
        <v>28.045734405517578</v>
      </c>
    </row>
    <row r="237" spans="1:4" x14ac:dyDescent="0.2">
      <c r="A237" s="28">
        <v>22859</v>
      </c>
      <c r="B237" s="29">
        <v>4.6380278090341065E-11</v>
      </c>
      <c r="C237" s="27">
        <v>1.3004649877548218</v>
      </c>
      <c r="D237" s="30">
        <v>28.695882797241211</v>
      </c>
    </row>
    <row r="238" spans="1:4" x14ac:dyDescent="0.2">
      <c r="A238" s="28">
        <v>22890</v>
      </c>
      <c r="B238" s="29">
        <v>4.8095420007721046E-11</v>
      </c>
      <c r="C238" s="27">
        <v>3.6979982852935791</v>
      </c>
      <c r="D238" s="30">
        <v>32.076465606689453</v>
      </c>
    </row>
    <row r="239" spans="1:4" x14ac:dyDescent="0.2">
      <c r="A239" s="28">
        <v>22920</v>
      </c>
      <c r="B239" s="29">
        <v>4.8918716299972687E-11</v>
      </c>
      <c r="C239" s="27">
        <v>1.7117977142333984</v>
      </c>
      <c r="D239" s="30">
        <v>34.222190856933594</v>
      </c>
    </row>
    <row r="240" spans="1:4" x14ac:dyDescent="0.2">
      <c r="A240" s="28">
        <v>22951</v>
      </c>
      <c r="B240" s="29">
        <v>4.8667937735391575E-11</v>
      </c>
      <c r="C240" s="27">
        <v>-0.51264339685440063</v>
      </c>
      <c r="D240" s="30">
        <v>29.41651725769043</v>
      </c>
    </row>
    <row r="241" spans="1:4" x14ac:dyDescent="0.2">
      <c r="A241" s="28">
        <v>22981</v>
      </c>
      <c r="B241" s="29">
        <v>5.3400027455463572E-11</v>
      </c>
      <c r="C241" s="27">
        <v>9.7232179641723633</v>
      </c>
      <c r="D241" s="30">
        <v>30.675006866455078</v>
      </c>
    </row>
    <row r="242" spans="1:4" x14ac:dyDescent="0.2">
      <c r="A242" s="28">
        <v>23012</v>
      </c>
      <c r="B242" s="29">
        <v>5.1206375945023197E-11</v>
      </c>
      <c r="C242" s="27">
        <v>-4.1079597473144531</v>
      </c>
      <c r="D242" s="30">
        <v>30.511507034301758</v>
      </c>
    </row>
    <row r="243" spans="1:4" x14ac:dyDescent="0.2">
      <c r="A243" s="28">
        <v>23043</v>
      </c>
      <c r="B243" s="29">
        <v>5.1676402740286065E-11</v>
      </c>
      <c r="C243" s="27">
        <v>0.91790676116943359</v>
      </c>
      <c r="D243" s="30">
        <v>29.842437744140625</v>
      </c>
    </row>
    <row r="244" spans="1:4" x14ac:dyDescent="0.2">
      <c r="A244" s="28">
        <v>23071</v>
      </c>
      <c r="B244" s="29">
        <v>5.4120694037429473E-11</v>
      </c>
      <c r="C244" s="27">
        <v>4.7299952507019043</v>
      </c>
      <c r="D244" s="30">
        <v>33.87603759765625</v>
      </c>
    </row>
    <row r="245" spans="1:4" x14ac:dyDescent="0.2">
      <c r="A245" s="28">
        <v>23102</v>
      </c>
      <c r="B245" s="29">
        <v>5.4966885210117056E-11</v>
      </c>
      <c r="C245" s="27">
        <v>1.5635260343551636</v>
      </c>
      <c r="D245" s="30">
        <v>31.681821823120117</v>
      </c>
    </row>
    <row r="246" spans="1:4" x14ac:dyDescent="0.2">
      <c r="A246" s="28">
        <v>23132</v>
      </c>
      <c r="B246" s="29">
        <v>5.4966885210117056E-11</v>
      </c>
      <c r="C246" s="27">
        <v>0</v>
      </c>
      <c r="D246" s="30">
        <v>27.285881042480469</v>
      </c>
    </row>
    <row r="247" spans="1:4" x14ac:dyDescent="0.2">
      <c r="A247" s="28">
        <v>23163</v>
      </c>
      <c r="B247" s="29">
        <v>5.55936824353509E-11</v>
      </c>
      <c r="C247" s="27">
        <v>1.1403179168701172</v>
      </c>
      <c r="D247" s="30">
        <v>26.895904541015625</v>
      </c>
    </row>
    <row r="248" spans="1:4" x14ac:dyDescent="0.2">
      <c r="A248" s="28">
        <v>23193</v>
      </c>
      <c r="B248" s="29">
        <v>5.6439731360713452E-11</v>
      </c>
      <c r="C248" s="27">
        <v>1.5218436717987061</v>
      </c>
      <c r="D248" s="30">
        <v>23.271598815917969</v>
      </c>
    </row>
    <row r="249" spans="1:4" x14ac:dyDescent="0.2">
      <c r="A249" s="28">
        <v>23224</v>
      </c>
      <c r="B249" s="29">
        <v>5.6690509925294563E-11</v>
      </c>
      <c r="C249" s="27">
        <v>0.44432982802391052</v>
      </c>
      <c r="D249" s="30">
        <v>22.229776382446289</v>
      </c>
    </row>
    <row r="250" spans="1:4" x14ac:dyDescent="0.2">
      <c r="A250" s="28">
        <v>23255</v>
      </c>
      <c r="B250" s="29">
        <v>5.7567943467784488E-11</v>
      </c>
      <c r="C250" s="27">
        <v>1.5477608442306519</v>
      </c>
      <c r="D250" s="30">
        <v>19.695270538330078</v>
      </c>
    </row>
    <row r="251" spans="1:4" x14ac:dyDescent="0.2">
      <c r="A251" s="28">
        <v>23285</v>
      </c>
      <c r="B251" s="29">
        <v>5.935419516989171E-11</v>
      </c>
      <c r="C251" s="27">
        <v>3.102858304977417</v>
      </c>
      <c r="D251" s="30">
        <v>21.332283020019531</v>
      </c>
    </row>
    <row r="252" spans="1:4" x14ac:dyDescent="0.2">
      <c r="A252" s="28">
        <v>23316</v>
      </c>
      <c r="B252" s="29">
        <v>6.0858422468168527E-11</v>
      </c>
      <c r="C252" s="27">
        <v>2.5343234539031982</v>
      </c>
      <c r="D252" s="30">
        <v>25.048286437988281</v>
      </c>
    </row>
    <row r="253" spans="1:4" x14ac:dyDescent="0.2">
      <c r="A253" s="28">
        <v>23346</v>
      </c>
      <c r="B253" s="29">
        <v>6.6123308217758137E-11</v>
      </c>
      <c r="C253" s="27">
        <v>8.6510391235351562</v>
      </c>
      <c r="D253" s="30">
        <v>23.826356887817383</v>
      </c>
    </row>
    <row r="254" spans="1:4" x14ac:dyDescent="0.2">
      <c r="A254" s="28">
        <v>23377</v>
      </c>
      <c r="B254" s="29">
        <v>6.5809767357816185E-11</v>
      </c>
      <c r="C254" s="27">
        <v>-0.47417598962783813</v>
      </c>
      <c r="D254" s="30">
        <v>28.518697738647461</v>
      </c>
    </row>
    <row r="255" spans="1:4" x14ac:dyDescent="0.2">
      <c r="A255" s="28">
        <v>23408</v>
      </c>
      <c r="B255" s="29">
        <v>6.5308355945425944E-11</v>
      </c>
      <c r="C255" s="27">
        <v>-0.76191031932830811</v>
      </c>
      <c r="D255" s="30">
        <v>26.379453659057617</v>
      </c>
    </row>
    <row r="256" spans="1:4" x14ac:dyDescent="0.2">
      <c r="A256" s="28">
        <v>23437</v>
      </c>
      <c r="B256" s="29">
        <v>6.5120346615099578E-11</v>
      </c>
      <c r="C256" s="27">
        <v>-0.28787943720817566</v>
      </c>
      <c r="D256" s="30">
        <v>20.324300765991211</v>
      </c>
    </row>
    <row r="257" spans="1:4" x14ac:dyDescent="0.2">
      <c r="A257" s="28">
        <v>23468</v>
      </c>
      <c r="B257" s="29">
        <v>6.7627396738156875E-11</v>
      </c>
      <c r="C257" s="27">
        <v>3.8498721122741699</v>
      </c>
      <c r="D257" s="30">
        <v>23.032979965209961</v>
      </c>
    </row>
    <row r="258" spans="1:4" x14ac:dyDescent="0.2">
      <c r="A258" s="28">
        <v>23498</v>
      </c>
      <c r="B258" s="29">
        <v>6.7721550589538992E-11</v>
      </c>
      <c r="C258" s="27">
        <v>0.13922442495822906</v>
      </c>
      <c r="D258" s="30">
        <v>23.20427131652832</v>
      </c>
    </row>
    <row r="259" spans="1:4" x14ac:dyDescent="0.2">
      <c r="A259" s="28">
        <v>23529</v>
      </c>
      <c r="B259" s="29">
        <v>6.8661604180064728E-11</v>
      </c>
      <c r="C259" s="27">
        <v>1.3881158828735352</v>
      </c>
      <c r="D259" s="30">
        <v>23.506126403808594</v>
      </c>
    </row>
    <row r="260" spans="1:4" x14ac:dyDescent="0.2">
      <c r="A260" s="28">
        <v>23559</v>
      </c>
      <c r="B260" s="29">
        <v>6.8912382744645839E-11</v>
      </c>
      <c r="C260" s="27">
        <v>0.36523842811584473</v>
      </c>
      <c r="D260" s="30">
        <v>22.099061965942383</v>
      </c>
    </row>
    <row r="261" spans="1:4" x14ac:dyDescent="0.2">
      <c r="A261" s="28">
        <v>23590</v>
      </c>
      <c r="B261" s="29">
        <v>6.8567596045454593E-11</v>
      </c>
      <c r="C261" s="27">
        <v>-0.50032621622085571</v>
      </c>
      <c r="D261" s="30">
        <v>20.950748443603516</v>
      </c>
    </row>
    <row r="262" spans="1:4" x14ac:dyDescent="0.2">
      <c r="A262" s="28">
        <v>23621</v>
      </c>
      <c r="B262" s="29">
        <v>6.9319786022425944E-11</v>
      </c>
      <c r="C262" s="27">
        <v>1.0970050096511841</v>
      </c>
      <c r="D262" s="30">
        <v>20.41386604309082</v>
      </c>
    </row>
    <row r="263" spans="1:4" x14ac:dyDescent="0.2">
      <c r="A263" s="28">
        <v>23651</v>
      </c>
      <c r="B263" s="29">
        <v>7.2046091315058902E-11</v>
      </c>
      <c r="C263" s="27">
        <v>3.9329395294189453</v>
      </c>
      <c r="D263" s="30">
        <v>21.383317947387695</v>
      </c>
    </row>
    <row r="264" spans="1:4" x14ac:dyDescent="0.2">
      <c r="A264" s="28">
        <v>23682</v>
      </c>
      <c r="B264" s="29">
        <v>7.2860897870619112E-11</v>
      </c>
      <c r="C264" s="27">
        <v>1.1309517621994019</v>
      </c>
      <c r="D264" s="30">
        <v>19.721961975097656</v>
      </c>
    </row>
    <row r="265" spans="1:4" x14ac:dyDescent="0.2">
      <c r="A265" s="28">
        <v>23712</v>
      </c>
      <c r="B265" s="29">
        <v>7.809439900308135E-11</v>
      </c>
      <c r="C265" s="27">
        <v>7.1828665733337402</v>
      </c>
      <c r="D265" s="30">
        <v>18.104192733764648</v>
      </c>
    </row>
    <row r="266" spans="1:4" x14ac:dyDescent="0.2">
      <c r="A266" s="28">
        <v>23743</v>
      </c>
      <c r="B266" s="29">
        <v>7.5211184502599338E-11</v>
      </c>
      <c r="C266" s="27">
        <v>-3.6919605731964111</v>
      </c>
      <c r="D266" s="30">
        <v>14.285747528076172</v>
      </c>
    </row>
    <row r="267" spans="1:4" x14ac:dyDescent="0.2">
      <c r="A267" s="28">
        <v>23774</v>
      </c>
      <c r="B267" s="29">
        <v>7.8846450202174623E-11</v>
      </c>
      <c r="C267" s="27">
        <v>4.8334112167358398</v>
      </c>
      <c r="D267" s="30">
        <v>20.729497909545898</v>
      </c>
    </row>
    <row r="268" spans="1:4" x14ac:dyDescent="0.2">
      <c r="A268" s="28">
        <v>23802</v>
      </c>
      <c r="B268" s="29">
        <v>8.0758080778231545E-11</v>
      </c>
      <c r="C268" s="27">
        <v>2.4244978427886963</v>
      </c>
      <c r="D268" s="30">
        <v>24.013591766357422</v>
      </c>
    </row>
    <row r="269" spans="1:4" x14ac:dyDescent="0.2">
      <c r="A269" s="28">
        <v>23833</v>
      </c>
      <c r="B269" s="29">
        <v>8.1604278889813031E-11</v>
      </c>
      <c r="C269" s="27">
        <v>1.0478185415267944</v>
      </c>
      <c r="D269" s="30">
        <v>20.667484283447266</v>
      </c>
    </row>
    <row r="270" spans="1:4" x14ac:dyDescent="0.2">
      <c r="A270" s="28">
        <v>23863</v>
      </c>
      <c r="B270" s="29">
        <v>8.3359145974792881E-11</v>
      </c>
      <c r="C270" s="27">
        <v>2.1504595279693604</v>
      </c>
      <c r="D270" s="30">
        <v>23.091018676757813</v>
      </c>
    </row>
    <row r="271" spans="1:4" x14ac:dyDescent="0.2">
      <c r="A271" s="28">
        <v>23894</v>
      </c>
      <c r="B271" s="29">
        <v>8.6712394209431665E-11</v>
      </c>
      <c r="C271" s="27">
        <v>4.0226516723632812</v>
      </c>
      <c r="D271" s="30">
        <v>26.289497375488281</v>
      </c>
    </row>
    <row r="272" spans="1:4" x14ac:dyDescent="0.2">
      <c r="A272" s="28">
        <v>23924</v>
      </c>
      <c r="B272" s="29">
        <v>9.0504284622205944E-11</v>
      </c>
      <c r="C272" s="27">
        <v>4.3729510307312012</v>
      </c>
      <c r="D272" s="30">
        <v>31.3323974609375</v>
      </c>
    </row>
    <row r="273" spans="1:4" x14ac:dyDescent="0.2">
      <c r="A273" s="28">
        <v>23955</v>
      </c>
      <c r="B273" s="29">
        <v>9.2509923332873001E-11</v>
      </c>
      <c r="C273" s="27">
        <v>2.2160704135894775</v>
      </c>
      <c r="D273" s="30">
        <v>34.9178466796875</v>
      </c>
    </row>
    <row r="274" spans="1:4" x14ac:dyDescent="0.2">
      <c r="A274" s="28">
        <v>23986</v>
      </c>
      <c r="B274" s="29">
        <v>9.3888771757200118E-11</v>
      </c>
      <c r="C274" s="27">
        <v>1.4904870986938477</v>
      </c>
      <c r="D274" s="30">
        <v>35.442962646484375</v>
      </c>
    </row>
    <row r="275" spans="1:4" x14ac:dyDescent="0.2">
      <c r="A275" s="28">
        <v>24016</v>
      </c>
      <c r="B275" s="29">
        <v>9.630181374564728E-11</v>
      </c>
      <c r="C275" s="27">
        <v>2.5701069831848145</v>
      </c>
      <c r="D275" s="30">
        <v>33.666950225830078</v>
      </c>
    </row>
    <row r="276" spans="1:4" x14ac:dyDescent="0.2">
      <c r="A276" s="28">
        <v>24047</v>
      </c>
      <c r="B276" s="29">
        <v>9.9780309015251589E-11</v>
      </c>
      <c r="C276" s="27">
        <v>3.6120765209197998</v>
      </c>
      <c r="D276" s="30">
        <v>36.946308135986328</v>
      </c>
    </row>
    <row r="277" spans="1:4" x14ac:dyDescent="0.2">
      <c r="A277" s="28">
        <v>24077</v>
      </c>
      <c r="B277" s="29">
        <v>1.0792812477067315E-10</v>
      </c>
      <c r="C277" s="27">
        <v>8.1657552719116211</v>
      </c>
      <c r="D277" s="30">
        <v>38.202133178710938</v>
      </c>
    </row>
    <row r="278" spans="1:4" x14ac:dyDescent="0.2">
      <c r="A278" s="28">
        <v>24108</v>
      </c>
      <c r="B278" s="29">
        <v>1.0548383694297669E-10</v>
      </c>
      <c r="C278" s="27">
        <v>-2.2647366523742676</v>
      </c>
      <c r="D278" s="30">
        <v>40.250202178955078</v>
      </c>
    </row>
    <row r="279" spans="1:4" x14ac:dyDescent="0.2">
      <c r="A279" s="28">
        <v>24139</v>
      </c>
      <c r="B279" s="29">
        <v>1.0780287773570763E-10</v>
      </c>
      <c r="C279" s="27">
        <v>2.1984796524047852</v>
      </c>
      <c r="D279" s="30">
        <v>36.725086212158203</v>
      </c>
    </row>
    <row r="280" spans="1:4" x14ac:dyDescent="0.2">
      <c r="A280" s="28">
        <v>24167</v>
      </c>
      <c r="B280" s="29">
        <v>1.1015316436768785E-10</v>
      </c>
      <c r="C280" s="27">
        <v>2.1801705360412598</v>
      </c>
      <c r="D280" s="30">
        <v>36.398937225341797</v>
      </c>
    </row>
    <row r="281" spans="1:4" x14ac:dyDescent="0.2">
      <c r="A281" s="28">
        <v>24198</v>
      </c>
      <c r="B281" s="29">
        <v>1.1244096626006339E-10</v>
      </c>
      <c r="C281" s="27">
        <v>2.0769279003143311</v>
      </c>
      <c r="D281" s="30">
        <v>37.788078308105469</v>
      </c>
    </row>
    <row r="282" spans="1:4" x14ac:dyDescent="0.2">
      <c r="A282" s="28">
        <v>24228</v>
      </c>
      <c r="B282" s="29">
        <v>1.1360041379804287E-10</v>
      </c>
      <c r="C282" s="27">
        <v>1.0311611890792847</v>
      </c>
      <c r="D282" s="30">
        <v>36.278285980224609</v>
      </c>
    </row>
    <row r="283" spans="1:4" x14ac:dyDescent="0.2">
      <c r="A283" s="28">
        <v>24259</v>
      </c>
      <c r="B283" s="29">
        <v>1.1457185200569597E-10</v>
      </c>
      <c r="C283" s="27">
        <v>0.85513615608215332</v>
      </c>
      <c r="D283" s="30">
        <v>32.128578186035156</v>
      </c>
    </row>
    <row r="284" spans="1:4" x14ac:dyDescent="0.2">
      <c r="A284" s="28">
        <v>24289</v>
      </c>
      <c r="B284" s="29">
        <v>1.1638948138603666E-10</v>
      </c>
      <c r="C284" s="27">
        <v>1.5864536762237549</v>
      </c>
      <c r="D284" s="30">
        <v>28.60107421875</v>
      </c>
    </row>
    <row r="285" spans="1:4" x14ac:dyDescent="0.2">
      <c r="A285" s="28">
        <v>24320</v>
      </c>
      <c r="B285" s="29">
        <v>1.1773694519323641E-10</v>
      </c>
      <c r="C285" s="27">
        <v>1.157719612121582</v>
      </c>
      <c r="D285" s="30">
        <v>27.26953125</v>
      </c>
    </row>
    <row r="286" spans="1:4" x14ac:dyDescent="0.2">
      <c r="A286" s="28">
        <v>24351</v>
      </c>
      <c r="B286" s="29">
        <v>1.1952333567322171E-10</v>
      </c>
      <c r="C286" s="27">
        <v>1.5172727108001709</v>
      </c>
      <c r="D286" s="30">
        <v>27.303119659423828</v>
      </c>
    </row>
    <row r="287" spans="1:4" x14ac:dyDescent="0.2">
      <c r="A287" s="28">
        <v>24381</v>
      </c>
      <c r="B287" s="29">
        <v>1.2334661070312336E-10</v>
      </c>
      <c r="C287" s="27">
        <v>3.1987686157226562</v>
      </c>
      <c r="D287" s="30">
        <v>28.083372116088867</v>
      </c>
    </row>
    <row r="288" spans="1:4" x14ac:dyDescent="0.2">
      <c r="A288" s="28">
        <v>24412</v>
      </c>
      <c r="B288" s="29">
        <v>1.2622967948683339E-10</v>
      </c>
      <c r="C288" s="27">
        <v>2.337371826171875</v>
      </c>
      <c r="D288" s="30">
        <v>26.507604598999023</v>
      </c>
    </row>
    <row r="289" spans="1:4" x14ac:dyDescent="0.2">
      <c r="A289" s="28">
        <v>24442</v>
      </c>
      <c r="B289" s="29">
        <v>1.4023766869986076E-10</v>
      </c>
      <c r="C289" s="27">
        <v>11.097223281860352</v>
      </c>
      <c r="D289" s="30">
        <v>29.936166763305664</v>
      </c>
    </row>
    <row r="290" spans="1:4" x14ac:dyDescent="0.2">
      <c r="A290" s="28">
        <v>24473</v>
      </c>
      <c r="B290" s="29">
        <v>1.3365628048767064E-10</v>
      </c>
      <c r="C290" s="27">
        <v>-4.6930246353149414</v>
      </c>
      <c r="D290" s="30">
        <v>26.707830429077148</v>
      </c>
    </row>
    <row r="291" spans="1:4" x14ac:dyDescent="0.2">
      <c r="A291" s="28">
        <v>24504</v>
      </c>
      <c r="B291" s="29">
        <v>1.3650895691608156E-10</v>
      </c>
      <c r="C291" s="27">
        <v>2.1343376636505127</v>
      </c>
      <c r="D291" s="30">
        <v>26.628305435180664</v>
      </c>
    </row>
    <row r="292" spans="1:4" x14ac:dyDescent="0.2">
      <c r="A292" s="28">
        <v>24532</v>
      </c>
      <c r="B292" s="29">
        <v>1.3951714783466684E-10</v>
      </c>
      <c r="C292" s="27">
        <v>2.2036583423614502</v>
      </c>
      <c r="D292" s="30">
        <v>26.657413482666016</v>
      </c>
    </row>
    <row r="293" spans="1:4" x14ac:dyDescent="0.2">
      <c r="A293" s="28">
        <v>24563</v>
      </c>
      <c r="B293" s="29">
        <v>1.4120925262428585E-10</v>
      </c>
      <c r="C293" s="27">
        <v>1.2128292322158813</v>
      </c>
      <c r="D293" s="30">
        <v>25.585235595703125</v>
      </c>
    </row>
    <row r="294" spans="1:4" x14ac:dyDescent="0.2">
      <c r="A294" s="28">
        <v>24593</v>
      </c>
      <c r="B294" s="29">
        <v>1.4255642499794163E-10</v>
      </c>
      <c r="C294" s="27">
        <v>0.95402556657791138</v>
      </c>
      <c r="D294" s="30">
        <v>25.489353179931641</v>
      </c>
    </row>
    <row r="295" spans="1:4" x14ac:dyDescent="0.2">
      <c r="A295" s="28">
        <v>24624</v>
      </c>
      <c r="B295" s="29">
        <v>1.4876221088311326E-10</v>
      </c>
      <c r="C295" s="27">
        <v>4.3532137870788574</v>
      </c>
      <c r="D295" s="30">
        <v>29.841848373413086</v>
      </c>
    </row>
    <row r="296" spans="1:4" x14ac:dyDescent="0.2">
      <c r="A296" s="28">
        <v>24654</v>
      </c>
      <c r="B296" s="29">
        <v>1.5618936699546282E-10</v>
      </c>
      <c r="C296" s="27">
        <v>4.9926362037658691</v>
      </c>
      <c r="D296" s="30">
        <v>34.195430755615234</v>
      </c>
    </row>
    <row r="297" spans="1:4" x14ac:dyDescent="0.2">
      <c r="A297" s="28">
        <v>24685</v>
      </c>
      <c r="B297" s="29">
        <v>1.5672090014628992E-10</v>
      </c>
      <c r="C297" s="27">
        <v>0.34031328558921814</v>
      </c>
      <c r="D297" s="30">
        <v>33.111064910888672</v>
      </c>
    </row>
    <row r="298" spans="1:4" x14ac:dyDescent="0.2">
      <c r="A298" s="28">
        <v>24716</v>
      </c>
      <c r="B298" s="29">
        <v>1.5744183734511807E-10</v>
      </c>
      <c r="C298" s="27">
        <v>0.46001344919204712</v>
      </c>
      <c r="D298" s="30">
        <v>31.724767684936523</v>
      </c>
    </row>
    <row r="299" spans="1:4" x14ac:dyDescent="0.2">
      <c r="A299" s="28">
        <v>24746</v>
      </c>
      <c r="B299" s="29">
        <v>1.6195551844067069E-10</v>
      </c>
      <c r="C299" s="27">
        <v>2.8668880462646484</v>
      </c>
      <c r="D299" s="30">
        <v>31.301149368286133</v>
      </c>
    </row>
    <row r="300" spans="1:4" x14ac:dyDescent="0.2">
      <c r="A300" s="28">
        <v>24777</v>
      </c>
      <c r="B300" s="29">
        <v>1.6568466043587193E-10</v>
      </c>
      <c r="C300" s="27">
        <v>2.3025717735290527</v>
      </c>
      <c r="D300" s="30">
        <v>31.256500244140625</v>
      </c>
    </row>
    <row r="301" spans="1:4" x14ac:dyDescent="0.2">
      <c r="A301" s="28">
        <v>24807</v>
      </c>
      <c r="B301" s="29">
        <v>1.7859522194463295E-10</v>
      </c>
      <c r="C301" s="27">
        <v>7.7922492027282715</v>
      </c>
      <c r="D301" s="30">
        <v>27.351818084716797</v>
      </c>
    </row>
    <row r="302" spans="1:4" x14ac:dyDescent="0.2">
      <c r="A302" s="28">
        <v>24838</v>
      </c>
      <c r="B302" s="29">
        <v>1.7245305183877235E-10</v>
      </c>
      <c r="C302" s="27">
        <v>-3.4391570091247559</v>
      </c>
      <c r="D302" s="30">
        <v>29.027271270751953</v>
      </c>
    </row>
    <row r="303" spans="1:4" x14ac:dyDescent="0.2">
      <c r="A303" s="28">
        <v>24869</v>
      </c>
      <c r="B303" s="29">
        <v>1.7414515662839136E-10</v>
      </c>
      <c r="C303" s="27">
        <v>0.98119735717773438</v>
      </c>
      <c r="D303" s="30">
        <v>27.570497512817383</v>
      </c>
    </row>
    <row r="304" spans="1:4" x14ac:dyDescent="0.2">
      <c r="A304" s="28">
        <v>24898</v>
      </c>
      <c r="B304" s="29">
        <v>1.7301708676864536E-10</v>
      </c>
      <c r="C304" s="27">
        <v>-0.64777559041976929</v>
      </c>
      <c r="D304" s="30">
        <v>24.011341094970703</v>
      </c>
    </row>
    <row r="305" spans="1:4" x14ac:dyDescent="0.2">
      <c r="A305" s="28">
        <v>24929</v>
      </c>
      <c r="B305" s="29">
        <v>1.722961356920294E-10</v>
      </c>
      <c r="C305" s="27">
        <v>-0.41669356822967529</v>
      </c>
      <c r="D305" s="30">
        <v>22.014762878417969</v>
      </c>
    </row>
    <row r="306" spans="1:4" x14ac:dyDescent="0.2">
      <c r="A306" s="28">
        <v>24959</v>
      </c>
      <c r="B306" s="29">
        <v>1.7248416583903747E-10</v>
      </c>
      <c r="C306" s="27">
        <v>0.10913195461034775</v>
      </c>
      <c r="D306" s="30">
        <v>20.993610382080078</v>
      </c>
    </row>
    <row r="307" spans="1:4" x14ac:dyDescent="0.2">
      <c r="A307" s="28">
        <v>24990</v>
      </c>
      <c r="B307" s="29">
        <v>1.7308210420452497E-10</v>
      </c>
      <c r="C307" s="27">
        <v>0.34666275978088379</v>
      </c>
      <c r="D307" s="30">
        <v>16.348165512084961</v>
      </c>
    </row>
    <row r="308" spans="1:4" x14ac:dyDescent="0.2">
      <c r="A308" s="28">
        <v>25020</v>
      </c>
      <c r="B308" s="29">
        <v>1.7298600052395585E-10</v>
      </c>
      <c r="C308" s="27">
        <v>-5.5524908006191254E-2</v>
      </c>
      <c r="D308" s="30">
        <v>10.754018783569336</v>
      </c>
    </row>
    <row r="309" spans="1:4" x14ac:dyDescent="0.2">
      <c r="A309" s="28">
        <v>25051</v>
      </c>
      <c r="B309" s="29">
        <v>1.7326871881717665E-10</v>
      </c>
      <c r="C309" s="27">
        <v>0.16343420743942261</v>
      </c>
      <c r="D309" s="30">
        <v>10.558782577514648</v>
      </c>
    </row>
    <row r="310" spans="1:4" x14ac:dyDescent="0.2">
      <c r="A310" s="28">
        <v>25082</v>
      </c>
      <c r="B310" s="29">
        <v>1.7568176080562381E-10</v>
      </c>
      <c r="C310" s="27">
        <v>1.3926587104797363</v>
      </c>
      <c r="D310" s="30">
        <v>11.585182189941406</v>
      </c>
    </row>
    <row r="311" spans="1:4" x14ac:dyDescent="0.2">
      <c r="A311" s="28">
        <v>25112</v>
      </c>
      <c r="B311" s="29">
        <v>1.7912817062981645E-10</v>
      </c>
      <c r="C311" s="27">
        <v>1.9617345333099365</v>
      </c>
      <c r="D311" s="30">
        <v>10.603314399719238</v>
      </c>
    </row>
    <row r="312" spans="1:4" x14ac:dyDescent="0.2">
      <c r="A312" s="28">
        <v>25143</v>
      </c>
      <c r="B312" s="29">
        <v>1.7972329180437896E-10</v>
      </c>
      <c r="C312" s="27">
        <v>0.3322320282459259</v>
      </c>
      <c r="D312" s="30">
        <v>8.4731025695800781</v>
      </c>
    </row>
    <row r="313" spans="1:4" x14ac:dyDescent="0.2">
      <c r="A313" s="28">
        <v>25173</v>
      </c>
      <c r="B313" s="29">
        <v>1.9567458764413459E-10</v>
      </c>
      <c r="C313" s="27">
        <v>8.8754749298095703</v>
      </c>
      <c r="D313" s="30">
        <v>9.5631704330444336</v>
      </c>
    </row>
    <row r="314" spans="1:4" x14ac:dyDescent="0.2">
      <c r="A314" s="28">
        <v>25204</v>
      </c>
      <c r="B314" s="29">
        <v>1.8664861323181015E-10</v>
      </c>
      <c r="C314" s="27">
        <v>-4.6127471923828125</v>
      </c>
      <c r="D314" s="30">
        <v>8.2315511703491211</v>
      </c>
    </row>
    <row r="315" spans="1:4" x14ac:dyDescent="0.2">
      <c r="A315" s="28">
        <v>25235</v>
      </c>
      <c r="B315" s="29">
        <v>1.8414228475371885E-10</v>
      </c>
      <c r="C315" s="27">
        <v>-1.3428058624267578</v>
      </c>
      <c r="D315" s="30">
        <v>5.7406868934631348</v>
      </c>
    </row>
    <row r="316" spans="1:4" x14ac:dyDescent="0.2">
      <c r="A316" s="28">
        <v>25263</v>
      </c>
      <c r="B316" s="29">
        <v>1.862104082039906E-10</v>
      </c>
      <c r="C316" s="27">
        <v>1.1231116056442261</v>
      </c>
      <c r="D316" s="30">
        <v>7.6254444122314453</v>
      </c>
    </row>
    <row r="317" spans="1:4" x14ac:dyDescent="0.2">
      <c r="A317" s="28">
        <v>25294</v>
      </c>
      <c r="B317" s="29">
        <v>1.8639841059542306E-10</v>
      </c>
      <c r="C317" s="27">
        <v>0.10096234083175659</v>
      </c>
      <c r="D317" s="30">
        <v>8.1849050521850586</v>
      </c>
    </row>
    <row r="318" spans="1:4" x14ac:dyDescent="0.2">
      <c r="A318" s="28">
        <v>25324</v>
      </c>
      <c r="B318" s="29">
        <v>1.8382843858244513E-10</v>
      </c>
      <c r="C318" s="27">
        <v>-1.3787521123886108</v>
      </c>
      <c r="D318" s="30">
        <v>6.5769939422607422</v>
      </c>
    </row>
    <row r="319" spans="1:4" x14ac:dyDescent="0.2">
      <c r="A319" s="28">
        <v>25355</v>
      </c>
      <c r="B319" s="29">
        <v>1.8564635939632979E-10</v>
      </c>
      <c r="C319" s="27">
        <v>0.98892253637313843</v>
      </c>
      <c r="D319" s="30">
        <v>7.2591300010681152</v>
      </c>
    </row>
    <row r="320" spans="1:4" x14ac:dyDescent="0.2">
      <c r="A320" s="28">
        <v>25385</v>
      </c>
      <c r="B320" s="29">
        <v>1.8812161550751938E-10</v>
      </c>
      <c r="C320" s="27">
        <v>1.3333178758621216</v>
      </c>
      <c r="D320" s="30">
        <v>8.7496185302734375</v>
      </c>
    </row>
    <row r="321" spans="1:4" x14ac:dyDescent="0.2">
      <c r="A321" s="28">
        <v>25416</v>
      </c>
      <c r="B321" s="29">
        <v>1.8671222901112117E-10</v>
      </c>
      <c r="C321" s="27">
        <v>-0.74918901920318604</v>
      </c>
      <c r="D321" s="30">
        <v>7.758763313293457</v>
      </c>
    </row>
    <row r="322" spans="1:4" x14ac:dyDescent="0.2">
      <c r="A322" s="28">
        <v>25447</v>
      </c>
      <c r="B322" s="29">
        <v>1.9019115449214752E-10</v>
      </c>
      <c r="C322" s="27">
        <v>1.8632552623748779</v>
      </c>
      <c r="D322" s="30">
        <v>8.2589073181152344</v>
      </c>
    </row>
    <row r="323" spans="1:4" x14ac:dyDescent="0.2">
      <c r="A323" s="28">
        <v>25477</v>
      </c>
      <c r="B323" s="29">
        <v>1.9307351550867935E-10</v>
      </c>
      <c r="C323" s="27">
        <v>1.5155073404312134</v>
      </c>
      <c r="D323" s="30">
        <v>7.785120964050293</v>
      </c>
    </row>
    <row r="324" spans="1:4" x14ac:dyDescent="0.2">
      <c r="A324" s="28">
        <v>25508</v>
      </c>
      <c r="B324" s="29">
        <v>1.9445180188260025E-10</v>
      </c>
      <c r="C324" s="27">
        <v>0.71386611461639404</v>
      </c>
      <c r="D324" s="30">
        <v>8.195103645324707</v>
      </c>
    </row>
    <row r="325" spans="1:4" x14ac:dyDescent="0.2">
      <c r="A325" s="28">
        <v>25538</v>
      </c>
      <c r="B325" s="29">
        <v>2.0871096517716126E-10</v>
      </c>
      <c r="C325" s="27">
        <v>7.3330063819885254</v>
      </c>
      <c r="D325" s="30">
        <v>6.6622743606567383</v>
      </c>
    </row>
    <row r="326" spans="1:4" x14ac:dyDescent="0.2">
      <c r="A326" s="28">
        <v>25569</v>
      </c>
      <c r="B326" s="29">
        <v>1.9887076707636453E-10</v>
      </c>
      <c r="C326" s="27">
        <v>-4.7147488594055176</v>
      </c>
      <c r="D326" s="30">
        <v>6.5482158660888672</v>
      </c>
    </row>
    <row r="327" spans="1:4" x14ac:dyDescent="0.2">
      <c r="A327" s="28">
        <v>25600</v>
      </c>
      <c r="B327" s="29">
        <v>2.015665412358203E-10</v>
      </c>
      <c r="C327" s="27">
        <v>1.3555406332015991</v>
      </c>
      <c r="D327" s="30">
        <v>9.4623870849609375</v>
      </c>
    </row>
    <row r="328" spans="1:4" x14ac:dyDescent="0.2">
      <c r="A328" s="28">
        <v>25628</v>
      </c>
      <c r="B328" s="29">
        <v>2.0416761337127554E-10</v>
      </c>
      <c r="C328" s="27">
        <v>1.2904285192489624</v>
      </c>
      <c r="D328" s="30">
        <v>9.6435022354125977</v>
      </c>
    </row>
    <row r="329" spans="1:4" x14ac:dyDescent="0.2">
      <c r="A329" s="28">
        <v>25659</v>
      </c>
      <c r="B329" s="29">
        <v>2.057339021366289E-10</v>
      </c>
      <c r="C329" s="27">
        <v>0.76715826988220215</v>
      </c>
      <c r="D329" s="30">
        <v>10.37320613861084</v>
      </c>
    </row>
    <row r="330" spans="1:4" x14ac:dyDescent="0.2">
      <c r="A330" s="28">
        <v>25689</v>
      </c>
      <c r="B330" s="29">
        <v>2.0725494931372879E-10</v>
      </c>
      <c r="C330" s="27">
        <v>0.73932743072509766</v>
      </c>
      <c r="D330" s="30">
        <v>12.743681907653809</v>
      </c>
    </row>
    <row r="331" spans="1:4" x14ac:dyDescent="0.2">
      <c r="A331" s="28">
        <v>25720</v>
      </c>
      <c r="B331" s="29">
        <v>2.0877458095647228E-10</v>
      </c>
      <c r="C331" s="27">
        <v>0.7332184910774231</v>
      </c>
      <c r="D331" s="30">
        <v>12.45821475982666</v>
      </c>
    </row>
    <row r="332" spans="1:4" x14ac:dyDescent="0.2">
      <c r="A332" s="28">
        <v>25750</v>
      </c>
      <c r="B332" s="29">
        <v>2.1134313743509381E-10</v>
      </c>
      <c r="C332" s="27">
        <v>1.2303013801574707</v>
      </c>
      <c r="D332" s="30">
        <v>12.343888282775879</v>
      </c>
    </row>
    <row r="333" spans="1:4" x14ac:dyDescent="0.2">
      <c r="A333" s="28">
        <v>25781</v>
      </c>
      <c r="B333" s="29">
        <v>2.1372507930106366E-10</v>
      </c>
      <c r="C333" s="27">
        <v>1.1270495653152466</v>
      </c>
      <c r="D333" s="30">
        <v>14.46763801574707</v>
      </c>
    </row>
    <row r="334" spans="1:4" x14ac:dyDescent="0.2">
      <c r="A334" s="28">
        <v>25812</v>
      </c>
      <c r="B334" s="29">
        <v>2.1808185812766112E-10</v>
      </c>
      <c r="C334" s="27">
        <v>2.038496732711792</v>
      </c>
      <c r="D334" s="30">
        <v>14.66456413269043</v>
      </c>
    </row>
    <row r="335" spans="1:4" x14ac:dyDescent="0.2">
      <c r="A335" s="28">
        <v>25842</v>
      </c>
      <c r="B335" s="29">
        <v>2.2673038446718863E-10</v>
      </c>
      <c r="C335" s="27">
        <v>3.9657247066497803</v>
      </c>
      <c r="D335" s="30">
        <v>17.432151794433594</v>
      </c>
    </row>
    <row r="336" spans="1:4" x14ac:dyDescent="0.2">
      <c r="A336" s="28">
        <v>25873</v>
      </c>
      <c r="B336" s="29">
        <v>2.3259123793639702E-10</v>
      </c>
      <c r="C336" s="27">
        <v>2.5849440097808838</v>
      </c>
      <c r="D336" s="30">
        <v>19.613824844360352</v>
      </c>
    </row>
    <row r="337" spans="1:4" x14ac:dyDescent="0.2">
      <c r="A337" s="28">
        <v>25903</v>
      </c>
      <c r="B337" s="29">
        <v>2.5408955495187513E-10</v>
      </c>
      <c r="C337" s="27">
        <v>9.2429609298706055</v>
      </c>
      <c r="D337" s="30">
        <v>21.742311477661133</v>
      </c>
    </row>
    <row r="338" spans="1:4" x14ac:dyDescent="0.2">
      <c r="A338" s="28">
        <v>25934</v>
      </c>
      <c r="B338" s="29">
        <v>2.5336860387525917E-10</v>
      </c>
      <c r="C338" s="27">
        <v>-0.28373897075653076</v>
      </c>
      <c r="D338" s="30">
        <v>27.403644561767578</v>
      </c>
    </row>
    <row r="339" spans="1:4" x14ac:dyDescent="0.2">
      <c r="A339" s="28">
        <v>25965</v>
      </c>
      <c r="B339" s="29">
        <v>2.6182911394556641E-10</v>
      </c>
      <c r="C339" s="27">
        <v>3.339210033416748</v>
      </c>
      <c r="D339" s="30">
        <v>29.897111892700195</v>
      </c>
    </row>
    <row r="340" spans="1:4" x14ac:dyDescent="0.2">
      <c r="A340" s="28">
        <v>25993</v>
      </c>
      <c r="B340" s="29">
        <v>2.645871022277646E-10</v>
      </c>
      <c r="C340" s="27">
        <v>1.0533542633056641</v>
      </c>
      <c r="D340" s="30">
        <v>29.593082427978516</v>
      </c>
    </row>
    <row r="341" spans="1:4" x14ac:dyDescent="0.2">
      <c r="A341" s="28">
        <v>26024</v>
      </c>
      <c r="B341" s="29">
        <v>2.6696905797152226E-10</v>
      </c>
      <c r="C341" s="27">
        <v>0.90025389194488525</v>
      </c>
      <c r="D341" s="30">
        <v>29.764251708984375</v>
      </c>
    </row>
    <row r="342" spans="1:4" x14ac:dyDescent="0.2">
      <c r="A342" s="28">
        <v>26054</v>
      </c>
      <c r="B342" s="29">
        <v>2.7345614661555828E-10</v>
      </c>
      <c r="C342" s="27">
        <v>2.4299027919769287</v>
      </c>
      <c r="D342" s="30">
        <v>31.941913604736328</v>
      </c>
    </row>
    <row r="343" spans="1:4" x14ac:dyDescent="0.2">
      <c r="A343" s="28">
        <v>26085</v>
      </c>
      <c r="B343" s="29">
        <v>2.8198027246517654E-10</v>
      </c>
      <c r="C343" s="27">
        <v>3.1171820163726807</v>
      </c>
      <c r="D343" s="30">
        <v>35.064464569091797</v>
      </c>
    </row>
    <row r="344" spans="1:4" x14ac:dyDescent="0.2">
      <c r="A344" s="28">
        <v>26115</v>
      </c>
      <c r="B344" s="29">
        <v>2.9410771040794259E-10</v>
      </c>
      <c r="C344" s="27">
        <v>4.3008108139038086</v>
      </c>
      <c r="D344" s="30">
        <v>39.161231994628906</v>
      </c>
    </row>
    <row r="345" spans="1:4" x14ac:dyDescent="0.2">
      <c r="A345" s="28">
        <v>26146</v>
      </c>
      <c r="B345" s="29">
        <v>3.0181618315694436E-10</v>
      </c>
      <c r="C345" s="27">
        <v>2.620969295501709</v>
      </c>
      <c r="D345" s="30">
        <v>41.217018127441406</v>
      </c>
    </row>
    <row r="346" spans="1:4" x14ac:dyDescent="0.2">
      <c r="A346" s="28">
        <v>26177</v>
      </c>
      <c r="B346" s="29">
        <v>3.0454302968330182E-10</v>
      </c>
      <c r="C346" s="27">
        <v>0.90347921848297119</v>
      </c>
      <c r="D346" s="30">
        <v>39.646202087402344</v>
      </c>
    </row>
    <row r="347" spans="1:4" x14ac:dyDescent="0.2">
      <c r="A347" s="28">
        <v>26207</v>
      </c>
      <c r="B347" s="29">
        <v>3.0767563496958417E-10</v>
      </c>
      <c r="C347" s="27">
        <v>1.0286248922348022</v>
      </c>
      <c r="D347" s="30">
        <v>35.701103210449219</v>
      </c>
    </row>
    <row r="348" spans="1:4" x14ac:dyDescent="0.2">
      <c r="A348" s="28">
        <v>26238</v>
      </c>
      <c r="B348" s="29">
        <v>3.1598207383964905E-10</v>
      </c>
      <c r="C348" s="27">
        <v>2.6997389793395996</v>
      </c>
      <c r="D348" s="30">
        <v>35.852954864501953</v>
      </c>
    </row>
    <row r="349" spans="1:4" x14ac:dyDescent="0.2">
      <c r="A349" s="28">
        <v>26268</v>
      </c>
      <c r="B349" s="29">
        <v>3.5349384530647399E-10</v>
      </c>
      <c r="C349" s="27">
        <v>11.871487617492676</v>
      </c>
      <c r="D349" s="30">
        <v>39.121753692626953</v>
      </c>
    </row>
    <row r="350" spans="1:4" x14ac:dyDescent="0.2">
      <c r="A350" s="28">
        <v>26299</v>
      </c>
      <c r="B350" s="29">
        <v>3.719203833796314E-10</v>
      </c>
      <c r="C350" s="27">
        <v>5.2126898765563965</v>
      </c>
      <c r="D350" s="30">
        <v>46.790241241455078</v>
      </c>
    </row>
    <row r="351" spans="1:4" x14ac:dyDescent="0.2">
      <c r="A351" s="28">
        <v>26330</v>
      </c>
      <c r="B351" s="29">
        <v>3.8535680202400613E-10</v>
      </c>
      <c r="C351" s="27">
        <v>3.6127138137817383</v>
      </c>
      <c r="D351" s="30">
        <v>47.178745269775391</v>
      </c>
    </row>
    <row r="352" spans="1:4" x14ac:dyDescent="0.2">
      <c r="A352" s="28">
        <v>26359</v>
      </c>
      <c r="B352" s="29">
        <v>4.0166009407371916E-10</v>
      </c>
      <c r="C352" s="27">
        <v>4.2307004928588867</v>
      </c>
      <c r="D352" s="30">
        <v>51.806377410888672</v>
      </c>
    </row>
    <row r="353" spans="1:4" x14ac:dyDescent="0.2">
      <c r="A353" s="28">
        <v>26390</v>
      </c>
      <c r="B353" s="29">
        <v>4.2124578825131209E-10</v>
      </c>
      <c r="C353" s="27">
        <v>4.8761863708496094</v>
      </c>
      <c r="D353" s="30">
        <v>57.788242340087891</v>
      </c>
    </row>
    <row r="354" spans="1:4" x14ac:dyDescent="0.2">
      <c r="A354" s="28">
        <v>26420</v>
      </c>
      <c r="B354" s="29">
        <v>4.2801559518856891E-10</v>
      </c>
      <c r="C354" s="27">
        <v>1.6070919036865234</v>
      </c>
      <c r="D354" s="30">
        <v>56.520744323730469</v>
      </c>
    </row>
    <row r="355" spans="1:4" x14ac:dyDescent="0.2">
      <c r="A355" s="28">
        <v>26451</v>
      </c>
      <c r="B355" s="29">
        <v>4.5154954775306066E-10</v>
      </c>
      <c r="C355" s="27">
        <v>5.4983868598937988</v>
      </c>
      <c r="D355" s="30">
        <v>60.135154724121094</v>
      </c>
    </row>
    <row r="356" spans="1:4" x14ac:dyDescent="0.2">
      <c r="A356" s="28">
        <v>26481</v>
      </c>
      <c r="B356" s="29">
        <v>4.739568182365872E-10</v>
      </c>
      <c r="C356" s="27">
        <v>4.962306022644043</v>
      </c>
      <c r="D356" s="30">
        <v>61.150764465332031</v>
      </c>
    </row>
    <row r="357" spans="1:4" x14ac:dyDescent="0.2">
      <c r="A357" s="28">
        <v>26512</v>
      </c>
      <c r="B357" s="29">
        <v>4.7336168318423688E-10</v>
      </c>
      <c r="C357" s="27">
        <v>-0.12556736171245575</v>
      </c>
      <c r="D357" s="30">
        <v>56.837741851806641</v>
      </c>
    </row>
    <row r="358" spans="1:4" x14ac:dyDescent="0.2">
      <c r="A358" s="28">
        <v>26543</v>
      </c>
      <c r="B358" s="29">
        <v>4.8495618631960724E-10</v>
      </c>
      <c r="C358" s="27">
        <v>2.4493961334228516</v>
      </c>
      <c r="D358" s="30">
        <v>59.240612030029297</v>
      </c>
    </row>
    <row r="359" spans="1:4" x14ac:dyDescent="0.2">
      <c r="A359" s="28">
        <v>26573</v>
      </c>
      <c r="B359" s="29">
        <v>5.0842791088356876E-10</v>
      </c>
      <c r="C359" s="27">
        <v>4.839968204498291</v>
      </c>
      <c r="D359" s="30">
        <v>65.248023986816406</v>
      </c>
    </row>
    <row r="360" spans="1:4" x14ac:dyDescent="0.2">
      <c r="A360" s="28">
        <v>26604</v>
      </c>
      <c r="B360" s="29">
        <v>5.3321713711085295E-10</v>
      </c>
      <c r="C360" s="27">
        <v>4.8756618499755859</v>
      </c>
      <c r="D360" s="30">
        <v>68.749176025390625</v>
      </c>
    </row>
    <row r="361" spans="1:4" x14ac:dyDescent="0.2">
      <c r="A361" s="28">
        <v>26634</v>
      </c>
      <c r="B361" s="29">
        <v>5.8025534377392773E-10</v>
      </c>
      <c r="C361" s="27">
        <v>8.8215856552124023</v>
      </c>
      <c r="D361" s="30">
        <v>64.148643493652344</v>
      </c>
    </row>
    <row r="362" spans="1:4" x14ac:dyDescent="0.2">
      <c r="A362" s="28">
        <v>26665</v>
      </c>
      <c r="B362" s="29">
        <v>6.0708016391686215E-10</v>
      </c>
      <c r="C362" s="27">
        <v>4.6229338645935059</v>
      </c>
      <c r="D362" s="30">
        <v>63.228527069091797</v>
      </c>
    </row>
    <row r="363" spans="1:4" x14ac:dyDescent="0.2">
      <c r="A363" s="28">
        <v>26696</v>
      </c>
      <c r="B363" s="29">
        <v>6.530227469880856E-10</v>
      </c>
      <c r="C363" s="27">
        <v>7.5677952766418457</v>
      </c>
      <c r="D363" s="30">
        <v>69.459251403808594</v>
      </c>
    </row>
    <row r="364" spans="1:4" x14ac:dyDescent="0.2">
      <c r="A364" s="28">
        <v>26724</v>
      </c>
      <c r="B364" s="29">
        <v>7.0911798655259872E-10</v>
      </c>
      <c r="C364" s="27">
        <v>8.5900897979736328</v>
      </c>
      <c r="D364" s="30">
        <v>76.546783447265625</v>
      </c>
    </row>
    <row r="365" spans="1:4" x14ac:dyDescent="0.2">
      <c r="A365" s="28">
        <v>26755</v>
      </c>
      <c r="B365" s="29">
        <v>7.4080008793941943E-10</v>
      </c>
      <c r="C365" s="27">
        <v>4.4678182601928711</v>
      </c>
      <c r="D365" s="30">
        <v>75.859344482421875</v>
      </c>
    </row>
    <row r="366" spans="1:4" x14ac:dyDescent="0.2">
      <c r="A366" s="28">
        <v>26785</v>
      </c>
      <c r="B366" s="29">
        <v>7.6643458246650198E-10</v>
      </c>
      <c r="C366" s="27">
        <v>3.4603796005249023</v>
      </c>
      <c r="D366" s="30">
        <v>79.066978454589844</v>
      </c>
    </row>
    <row r="367" spans="1:4" x14ac:dyDescent="0.2">
      <c r="A367" s="28">
        <v>26816</v>
      </c>
      <c r="B367" s="29">
        <v>7.4393402549333132E-10</v>
      </c>
      <c r="C367" s="27">
        <v>-2.935744047164917</v>
      </c>
      <c r="D367" s="30">
        <v>64.751358032226562</v>
      </c>
    </row>
    <row r="368" spans="1:4" x14ac:dyDescent="0.2">
      <c r="A368" s="28">
        <v>26846</v>
      </c>
      <c r="B368" s="29">
        <v>7.4387179749280108E-10</v>
      </c>
      <c r="C368" s="27">
        <v>-8.3647202700376511E-3</v>
      </c>
      <c r="D368" s="30">
        <v>56.949275970458984</v>
      </c>
    </row>
    <row r="369" spans="1:4" x14ac:dyDescent="0.2">
      <c r="A369" s="28">
        <v>26877</v>
      </c>
      <c r="B369" s="29">
        <v>7.4982597908501702E-10</v>
      </c>
      <c r="C369" s="27">
        <v>0.80043113231658936</v>
      </c>
      <c r="D369" s="30">
        <v>58.404453277587891</v>
      </c>
    </row>
    <row r="370" spans="1:4" x14ac:dyDescent="0.2">
      <c r="A370" s="28">
        <v>26908</v>
      </c>
      <c r="B370" s="29">
        <v>7.5374312347165073E-10</v>
      </c>
      <c r="C370" s="27">
        <v>0.52240711450576782</v>
      </c>
      <c r="D370" s="30">
        <v>55.424995422363281</v>
      </c>
    </row>
    <row r="371" spans="1:4" x14ac:dyDescent="0.2">
      <c r="A371" s="28">
        <v>26938</v>
      </c>
      <c r="B371" s="29">
        <v>7.6543238414217285E-10</v>
      </c>
      <c r="C371" s="27">
        <v>1.550828218460083</v>
      </c>
      <c r="D371" s="30">
        <v>50.548851013183594</v>
      </c>
    </row>
    <row r="372" spans="1:4" x14ac:dyDescent="0.2">
      <c r="A372" s="28">
        <v>26969</v>
      </c>
      <c r="B372" s="29">
        <v>7.7151096622429804E-10</v>
      </c>
      <c r="C372" s="27">
        <v>0.79413706064224243</v>
      </c>
      <c r="D372" s="30">
        <v>44.689830780029297</v>
      </c>
    </row>
    <row r="373" spans="1:4" x14ac:dyDescent="0.2">
      <c r="A373" s="28">
        <v>26999</v>
      </c>
      <c r="B373" s="29">
        <v>8.3421769492275644E-10</v>
      </c>
      <c r="C373" s="27">
        <v>8.127781867980957</v>
      </c>
      <c r="D373" s="30">
        <v>43.767345428466797</v>
      </c>
    </row>
    <row r="374" spans="1:4" x14ac:dyDescent="0.2">
      <c r="A374" s="28">
        <v>27030</v>
      </c>
      <c r="B374" s="29">
        <v>7.864953133207564E-10</v>
      </c>
      <c r="C374" s="27">
        <v>-5.7206149101257324</v>
      </c>
      <c r="D374" s="30">
        <v>29.553781509399414</v>
      </c>
    </row>
    <row r="375" spans="1:4" x14ac:dyDescent="0.2">
      <c r="A375" s="28">
        <v>27061</v>
      </c>
      <c r="B375" s="29">
        <v>7.9880646541852229E-10</v>
      </c>
      <c r="C375" s="27">
        <v>1.5653178691864014</v>
      </c>
      <c r="D375" s="30">
        <v>22.324447631835937</v>
      </c>
    </row>
    <row r="376" spans="1:4" x14ac:dyDescent="0.2">
      <c r="A376" s="28">
        <v>27089</v>
      </c>
      <c r="B376" s="29">
        <v>8.0830175885893141E-10</v>
      </c>
      <c r="C376" s="27">
        <v>1.1886850595474243</v>
      </c>
      <c r="D376" s="30">
        <v>13.986921310424805</v>
      </c>
    </row>
    <row r="377" spans="1:4" x14ac:dyDescent="0.2">
      <c r="A377" s="28">
        <v>27120</v>
      </c>
      <c r="B377" s="29">
        <v>8.3124057637107285E-10</v>
      </c>
      <c r="C377" s="27">
        <v>2.8379027843475342</v>
      </c>
      <c r="D377" s="30">
        <v>12.208487510681152</v>
      </c>
    </row>
    <row r="378" spans="1:4" x14ac:dyDescent="0.2">
      <c r="A378" s="28">
        <v>27150</v>
      </c>
      <c r="B378" s="29">
        <v>8.5891355139366965E-10</v>
      </c>
      <c r="C378" s="27">
        <v>3.3291175365447998</v>
      </c>
      <c r="D378" s="30">
        <v>12.066126823425293</v>
      </c>
    </row>
    <row r="379" spans="1:4" x14ac:dyDescent="0.2">
      <c r="A379" s="28">
        <v>27181</v>
      </c>
      <c r="B379" s="29">
        <v>8.9181839690866127E-10</v>
      </c>
      <c r="C379" s="27">
        <v>3.8309845924377441</v>
      </c>
      <c r="D379" s="30">
        <v>19.878694534301758</v>
      </c>
    </row>
    <row r="380" spans="1:4" x14ac:dyDescent="0.2">
      <c r="A380" s="28">
        <v>27211</v>
      </c>
      <c r="B380" s="29">
        <v>9.1228763432482651E-10</v>
      </c>
      <c r="C380" s="27">
        <v>2.2952249050140381</v>
      </c>
      <c r="D380" s="30">
        <v>22.640438079833984</v>
      </c>
    </row>
    <row r="381" spans="1:4" x14ac:dyDescent="0.2">
      <c r="A381" s="28">
        <v>27242</v>
      </c>
      <c r="B381" s="29">
        <v>9.2923546635148568E-10</v>
      </c>
      <c r="C381" s="27">
        <v>1.8577289581298828</v>
      </c>
      <c r="D381" s="30">
        <v>23.926816940307617</v>
      </c>
    </row>
    <row r="382" spans="1:4" x14ac:dyDescent="0.2">
      <c r="A382" s="28">
        <v>27273</v>
      </c>
      <c r="B382" s="29">
        <v>9.5994778792629631E-10</v>
      </c>
      <c r="C382" s="27">
        <v>3.305117130279541</v>
      </c>
      <c r="D382" s="30">
        <v>27.357418060302734</v>
      </c>
    </row>
    <row r="383" spans="1:4" x14ac:dyDescent="0.2">
      <c r="A383" s="28">
        <v>27303</v>
      </c>
      <c r="B383" s="29">
        <v>9.9623675975379911E-10</v>
      </c>
      <c r="C383" s="27">
        <v>3.7803068161010742</v>
      </c>
      <c r="D383" s="30">
        <v>30.153463363647461</v>
      </c>
    </row>
    <row r="384" spans="1:4" x14ac:dyDescent="0.2">
      <c r="A384" s="28">
        <v>27334</v>
      </c>
      <c r="B384" s="29">
        <v>1.0374452408257184E-9</v>
      </c>
      <c r="C384" s="27">
        <v>4.1364145278930664</v>
      </c>
      <c r="D384" s="30">
        <v>34.469280242919922</v>
      </c>
    </row>
    <row r="385" spans="1:4" x14ac:dyDescent="0.2">
      <c r="A385" s="28">
        <v>27364</v>
      </c>
      <c r="B385" s="29">
        <v>1.1687520951042529E-9</v>
      </c>
      <c r="C385" s="27">
        <v>12.656750679016113</v>
      </c>
      <c r="D385" s="30">
        <v>40.101570129394531</v>
      </c>
    </row>
    <row r="386" spans="1:4" x14ac:dyDescent="0.2">
      <c r="A386" s="28">
        <v>27395</v>
      </c>
      <c r="B386" s="29">
        <v>1.202537514011226E-9</v>
      </c>
      <c r="C386" s="27">
        <v>2.89072585105896</v>
      </c>
      <c r="D386" s="30">
        <v>52.898242950439453</v>
      </c>
    </row>
    <row r="387" spans="1:4" x14ac:dyDescent="0.2">
      <c r="A387" s="28">
        <v>27426</v>
      </c>
      <c r="B387" s="29">
        <v>1.2580644304094335E-9</v>
      </c>
      <c r="C387" s="27">
        <v>4.6174788475036621</v>
      </c>
      <c r="D387" s="30">
        <v>57.493019104003906</v>
      </c>
    </row>
    <row r="388" spans="1:4" x14ac:dyDescent="0.2">
      <c r="A388" s="28">
        <v>27454</v>
      </c>
      <c r="B388" s="29">
        <v>1.360099588509911E-9</v>
      </c>
      <c r="C388" s="27">
        <v>8.1104879379272461</v>
      </c>
      <c r="D388" s="30">
        <v>68.266319274902344</v>
      </c>
    </row>
    <row r="389" spans="1:4" x14ac:dyDescent="0.2">
      <c r="A389" s="28">
        <v>27485</v>
      </c>
      <c r="B389" s="29">
        <v>1.4920042978872061E-9</v>
      </c>
      <c r="C389" s="27">
        <v>9.6981658935546875</v>
      </c>
      <c r="D389" s="30">
        <v>79.49127197265625</v>
      </c>
    </row>
    <row r="390" spans="1:4" x14ac:dyDescent="0.2">
      <c r="A390" s="28">
        <v>27515</v>
      </c>
      <c r="B390" s="29">
        <v>1.5500334349383138E-9</v>
      </c>
      <c r="C390" s="27">
        <v>3.8893411159515381</v>
      </c>
      <c r="D390" s="30">
        <v>80.464431762695313</v>
      </c>
    </row>
    <row r="391" spans="1:4" x14ac:dyDescent="0.2">
      <c r="A391" s="28">
        <v>27546</v>
      </c>
      <c r="B391" s="29">
        <v>1.8777104315859106E-9</v>
      </c>
      <c r="C391" s="27">
        <v>21.139995574951172</v>
      </c>
      <c r="D391" s="30">
        <v>110.54852294921875</v>
      </c>
    </row>
    <row r="392" spans="1:4" x14ac:dyDescent="0.2">
      <c r="A392" s="28">
        <v>27576</v>
      </c>
      <c r="B392" s="29">
        <v>2.5299116135357735E-9</v>
      </c>
      <c r="C392" s="27">
        <v>34.733852386474609</v>
      </c>
      <c r="D392" s="30">
        <v>177.31512451171875</v>
      </c>
    </row>
    <row r="393" spans="1:4" x14ac:dyDescent="0.2">
      <c r="A393" s="28">
        <v>27607</v>
      </c>
      <c r="B393" s="29">
        <v>3.0984270704692563E-9</v>
      </c>
      <c r="C393" s="27">
        <v>22.471752166748047</v>
      </c>
      <c r="D393" s="30">
        <v>233.43830871582031</v>
      </c>
    </row>
    <row r="394" spans="1:4" x14ac:dyDescent="0.2">
      <c r="A394" s="28">
        <v>27638</v>
      </c>
      <c r="B394" s="29">
        <v>3.4332710008300182E-9</v>
      </c>
      <c r="C394" s="27">
        <v>10.806900024414063</v>
      </c>
      <c r="D394" s="30">
        <v>257.65185546875</v>
      </c>
    </row>
    <row r="395" spans="1:4" x14ac:dyDescent="0.2">
      <c r="A395" s="28">
        <v>27668</v>
      </c>
      <c r="B395" s="29">
        <v>3.906847734214125E-9</v>
      </c>
      <c r="C395" s="27">
        <v>13.793747901916504</v>
      </c>
      <c r="D395" s="30">
        <v>292.16055297851562</v>
      </c>
    </row>
    <row r="396" spans="1:4" x14ac:dyDescent="0.2">
      <c r="A396" s="28">
        <v>27699</v>
      </c>
      <c r="B396" s="29">
        <v>4.2566474789396125E-9</v>
      </c>
      <c r="C396" s="27">
        <v>8.9535036087036133</v>
      </c>
      <c r="D396" s="30">
        <v>310.30093383789062</v>
      </c>
    </row>
    <row r="397" spans="1:4" x14ac:dyDescent="0.2">
      <c r="A397" s="28">
        <v>27729</v>
      </c>
      <c r="B397" s="29">
        <v>5.0836006515453391E-9</v>
      </c>
      <c r="C397" s="27">
        <v>19.427335739135742</v>
      </c>
      <c r="D397" s="30">
        <v>334.959716796875</v>
      </c>
    </row>
    <row r="398" spans="1:4" x14ac:dyDescent="0.2">
      <c r="A398" s="28">
        <v>27760</v>
      </c>
      <c r="B398" s="29">
        <v>5.5360152018124609E-9</v>
      </c>
      <c r="C398" s="27">
        <v>8.8994903564453125</v>
      </c>
      <c r="D398" s="30">
        <v>360.36111450195312</v>
      </c>
    </row>
    <row r="399" spans="1:4" x14ac:dyDescent="0.2">
      <c r="A399" s="28">
        <v>27791</v>
      </c>
      <c r="B399" s="29">
        <v>6.5870415788538139E-9</v>
      </c>
      <c r="C399" s="27">
        <v>18.985250473022461</v>
      </c>
      <c r="D399" s="30">
        <v>423.58538818359375</v>
      </c>
    </row>
    <row r="400" spans="1:4" x14ac:dyDescent="0.2">
      <c r="A400" s="28">
        <v>27820</v>
      </c>
      <c r="B400" s="29">
        <v>9.0618641479522921E-9</v>
      </c>
      <c r="C400" s="27">
        <v>37.571079254150391</v>
      </c>
      <c r="D400" s="30">
        <v>566.2647705078125</v>
      </c>
    </row>
    <row r="401" spans="1:4" x14ac:dyDescent="0.2">
      <c r="A401" s="28">
        <v>27851</v>
      </c>
      <c r="B401" s="29">
        <v>1.2135920712808002E-8</v>
      </c>
      <c r="C401" s="27">
        <v>33.923004150390625</v>
      </c>
      <c r="D401" s="30">
        <v>713.39715576171875</v>
      </c>
    </row>
    <row r="402" spans="1:4" x14ac:dyDescent="0.2">
      <c r="A402" s="28">
        <v>27881</v>
      </c>
      <c r="B402" s="29">
        <v>1.3603398407724399E-8</v>
      </c>
      <c r="C402" s="27">
        <v>12.092018127441406</v>
      </c>
      <c r="D402" s="30">
        <v>777.61968994140625</v>
      </c>
    </row>
    <row r="403" spans="1:4" x14ac:dyDescent="0.2">
      <c r="A403" s="28">
        <v>27912</v>
      </c>
      <c r="B403" s="29">
        <v>1.3975038903879522E-8</v>
      </c>
      <c r="C403" s="27">
        <v>2.7319679260253906</v>
      </c>
      <c r="D403" s="30">
        <v>644.259521484375</v>
      </c>
    </row>
    <row r="404" spans="1:4" x14ac:dyDescent="0.2">
      <c r="A404" s="28">
        <v>27942</v>
      </c>
      <c r="B404" s="29">
        <v>1.4567627992789767E-8</v>
      </c>
      <c r="C404" s="27">
        <v>4.2403392791748047</v>
      </c>
      <c r="D404" s="30">
        <v>475.81570434570312</v>
      </c>
    </row>
    <row r="405" spans="1:4" x14ac:dyDescent="0.2">
      <c r="A405" s="28">
        <v>27973</v>
      </c>
      <c r="B405" s="29">
        <v>1.5370988037943789E-8</v>
      </c>
      <c r="C405" s="27">
        <v>5.5146937370300293</v>
      </c>
      <c r="D405" s="30">
        <v>396.09002685546875</v>
      </c>
    </row>
    <row r="406" spans="1:4" x14ac:dyDescent="0.2">
      <c r="A406" s="28">
        <v>28004</v>
      </c>
      <c r="B406" s="29">
        <v>1.6993539020404569E-8</v>
      </c>
      <c r="C406" s="27">
        <v>10.55593204498291</v>
      </c>
      <c r="D406" s="30">
        <v>394.9664306640625</v>
      </c>
    </row>
    <row r="407" spans="1:4" x14ac:dyDescent="0.2">
      <c r="A407" s="28">
        <v>28034</v>
      </c>
      <c r="B407" s="29">
        <v>1.8431190795809016E-8</v>
      </c>
      <c r="C407" s="27">
        <v>8.4599905014038086</v>
      </c>
      <c r="D407" s="30">
        <v>371.76629638671875</v>
      </c>
    </row>
    <row r="408" spans="1:4" x14ac:dyDescent="0.2">
      <c r="A408" s="28">
        <v>28065</v>
      </c>
      <c r="B408" s="29">
        <v>1.9897113290312518E-8</v>
      </c>
      <c r="C408" s="27">
        <v>7.9534878730773926</v>
      </c>
      <c r="D408" s="30">
        <v>367.43624877929687</v>
      </c>
    </row>
    <row r="409" spans="1:4" x14ac:dyDescent="0.2">
      <c r="A409" s="28">
        <v>28095</v>
      </c>
      <c r="B409" s="29">
        <v>2.2751635242457269E-8</v>
      </c>
      <c r="C409" s="27">
        <v>14.346412658691406</v>
      </c>
      <c r="D409" s="30">
        <v>347.54962158203125</v>
      </c>
    </row>
    <row r="410" spans="1:4" x14ac:dyDescent="0.2">
      <c r="A410" s="28">
        <v>28126</v>
      </c>
      <c r="B410" s="29">
        <v>2.4579161816973283E-8</v>
      </c>
      <c r="C410" s="27">
        <v>8.0325069427490234</v>
      </c>
      <c r="D410" s="30">
        <v>343.98654174804687</v>
      </c>
    </row>
    <row r="411" spans="1:4" x14ac:dyDescent="0.2">
      <c r="A411" s="28">
        <v>28157</v>
      </c>
      <c r="B411" s="29">
        <v>2.6608129033434125E-8</v>
      </c>
      <c r="C411" s="27">
        <v>8.254826545715332</v>
      </c>
      <c r="D411" s="30">
        <v>303.94656372070312</v>
      </c>
    </row>
    <row r="412" spans="1:4" x14ac:dyDescent="0.2">
      <c r="A412" s="28">
        <v>28185</v>
      </c>
      <c r="B412" s="29">
        <v>2.8616033986850198E-8</v>
      </c>
      <c r="C412" s="27">
        <v>7.5462088584899902</v>
      </c>
      <c r="D412" s="30">
        <v>215.78529357910156</v>
      </c>
    </row>
    <row r="413" spans="1:4" x14ac:dyDescent="0.2">
      <c r="A413" s="28">
        <v>28216</v>
      </c>
      <c r="B413" s="29">
        <v>3.0336124723362445E-8</v>
      </c>
      <c r="C413" s="27">
        <v>6.0109333992004395</v>
      </c>
      <c r="D413" s="30">
        <v>149.96969604492187</v>
      </c>
    </row>
    <row r="414" spans="1:4" x14ac:dyDescent="0.2">
      <c r="A414" s="28">
        <v>28246</v>
      </c>
      <c r="B414" s="29">
        <v>3.2306708419582719E-8</v>
      </c>
      <c r="C414" s="27">
        <v>6.4958319664001465</v>
      </c>
      <c r="D414" s="30">
        <v>137.48997497558594</v>
      </c>
    </row>
    <row r="415" spans="1:4" x14ac:dyDescent="0.2">
      <c r="A415" s="28">
        <v>28277</v>
      </c>
      <c r="B415" s="29">
        <v>3.4777293933530018E-8</v>
      </c>
      <c r="C415" s="27">
        <v>7.6472830772399902</v>
      </c>
      <c r="D415" s="30">
        <v>148.85293579101562</v>
      </c>
    </row>
    <row r="416" spans="1:4" x14ac:dyDescent="0.2">
      <c r="A416" s="28">
        <v>28307</v>
      </c>
      <c r="B416" s="29">
        <v>3.7333965252628332E-8</v>
      </c>
      <c r="C416" s="27">
        <v>7.3515534400939941</v>
      </c>
      <c r="D416" s="30">
        <v>156.28033447265625</v>
      </c>
    </row>
    <row r="417" spans="1:4" x14ac:dyDescent="0.2">
      <c r="A417" s="28">
        <v>28338</v>
      </c>
      <c r="B417" s="29">
        <v>4.1566764252820576E-8</v>
      </c>
      <c r="C417" s="27">
        <v>11.337662696838379</v>
      </c>
      <c r="D417" s="30">
        <v>170.42350769042969</v>
      </c>
    </row>
    <row r="418" spans="1:4" x14ac:dyDescent="0.2">
      <c r="A418" s="28">
        <v>28369</v>
      </c>
      <c r="B418" s="29">
        <v>4.501556816194352E-8</v>
      </c>
      <c r="C418" s="27">
        <v>8.297022819519043</v>
      </c>
      <c r="D418" s="30">
        <v>164.89813232421875</v>
      </c>
    </row>
    <row r="419" spans="1:4" x14ac:dyDescent="0.2">
      <c r="A419" s="28">
        <v>28399</v>
      </c>
      <c r="B419" s="29">
        <v>5.0639510362771034E-8</v>
      </c>
      <c r="C419" s="27">
        <v>12.493327140808105</v>
      </c>
      <c r="D419" s="30">
        <v>174.74899291992187</v>
      </c>
    </row>
    <row r="420" spans="1:4" x14ac:dyDescent="0.2">
      <c r="A420" s="28">
        <v>28430</v>
      </c>
      <c r="B420" s="29">
        <v>5.521652823858858E-8</v>
      </c>
      <c r="C420" s="27">
        <v>9.0384321212768555</v>
      </c>
      <c r="D420" s="30">
        <v>177.51025390625</v>
      </c>
    </row>
    <row r="421" spans="1:4" x14ac:dyDescent="0.2">
      <c r="A421" s="28">
        <v>28460</v>
      </c>
      <c r="B421" s="29">
        <v>5.9253260076275183E-8</v>
      </c>
      <c r="C421" s="27">
        <v>7.3107309341430664</v>
      </c>
      <c r="D421" s="30">
        <v>160.43516540527344</v>
      </c>
    </row>
    <row r="422" spans="1:4" x14ac:dyDescent="0.2">
      <c r="A422" s="28">
        <v>28491</v>
      </c>
      <c r="B422" s="29">
        <v>6.716810929674466E-8</v>
      </c>
      <c r="C422" s="27">
        <v>13.357660293579102</v>
      </c>
      <c r="D422" s="30">
        <v>173.2725830078125</v>
      </c>
    </row>
    <row r="423" spans="1:4" x14ac:dyDescent="0.2">
      <c r="A423" s="28">
        <v>28522</v>
      </c>
      <c r="B423" s="29">
        <v>7.1335463758259721E-8</v>
      </c>
      <c r="C423" s="27">
        <v>6.2043647766113281</v>
      </c>
      <c r="D423" s="30">
        <v>168.09649658203125</v>
      </c>
    </row>
    <row r="424" spans="1:4" x14ac:dyDescent="0.2">
      <c r="A424" s="28">
        <v>28550</v>
      </c>
      <c r="B424" s="29">
        <v>7.8106701550950675E-8</v>
      </c>
      <c r="C424" s="27">
        <v>9.4921054840087891</v>
      </c>
      <c r="D424" s="30">
        <v>172.94732666015625</v>
      </c>
    </row>
    <row r="425" spans="1:4" x14ac:dyDescent="0.2">
      <c r="A425" s="28">
        <v>28581</v>
      </c>
      <c r="B425" s="29">
        <v>8.6756635653273406E-8</v>
      </c>
      <c r="C425" s="27">
        <v>11.074509620666504</v>
      </c>
      <c r="D425" s="30">
        <v>185.98457336425781</v>
      </c>
    </row>
    <row r="426" spans="1:4" x14ac:dyDescent="0.2">
      <c r="A426" s="28">
        <v>28611</v>
      </c>
      <c r="B426" s="29">
        <v>9.4296872532595444E-8</v>
      </c>
      <c r="C426" s="27">
        <v>8.6912508010864258</v>
      </c>
      <c r="D426" s="30">
        <v>191.88015747070312</v>
      </c>
    </row>
    <row r="427" spans="1:4" x14ac:dyDescent="0.2">
      <c r="A427" s="28">
        <v>28642</v>
      </c>
      <c r="B427" s="29">
        <v>1.0041785003522818E-7</v>
      </c>
      <c r="C427" s="27">
        <v>6.4911775588989258</v>
      </c>
      <c r="D427" s="30">
        <v>188.74543762207031</v>
      </c>
    </row>
    <row r="428" spans="1:4" x14ac:dyDescent="0.2">
      <c r="A428" s="28">
        <v>28672</v>
      </c>
      <c r="B428" s="29">
        <v>1.0704348341050718E-7</v>
      </c>
      <c r="C428" s="27">
        <v>6.5980634689331055</v>
      </c>
      <c r="D428" s="30">
        <v>186.71876525878906</v>
      </c>
    </row>
    <row r="429" spans="1:4" x14ac:dyDescent="0.2">
      <c r="A429" s="28">
        <v>28703</v>
      </c>
      <c r="B429" s="29">
        <v>1.1540080180338919E-7</v>
      </c>
      <c r="C429" s="27">
        <v>7.8074049949645996</v>
      </c>
      <c r="D429" s="30">
        <v>177.62757873535156</v>
      </c>
    </row>
    <row r="430" spans="1:4" x14ac:dyDescent="0.2">
      <c r="A430" s="28">
        <v>28734</v>
      </c>
      <c r="B430" s="29">
        <v>1.2277706673557987E-7</v>
      </c>
      <c r="C430" s="27">
        <v>6.3918662071228027</v>
      </c>
      <c r="D430" s="30">
        <v>172.74356079101562</v>
      </c>
    </row>
    <row r="431" spans="1:4" x14ac:dyDescent="0.2">
      <c r="A431" s="28">
        <v>28764</v>
      </c>
      <c r="B431" s="29">
        <v>1.3475607829604996E-7</v>
      </c>
      <c r="C431" s="27">
        <v>9.7567176818847656</v>
      </c>
      <c r="D431" s="30">
        <v>166.10856628417969</v>
      </c>
    </row>
    <row r="432" spans="1:4" x14ac:dyDescent="0.2">
      <c r="A432" s="28">
        <v>28795</v>
      </c>
      <c r="B432" s="29">
        <v>1.4660643898878334E-7</v>
      </c>
      <c r="C432" s="27">
        <v>8.7939338684082031</v>
      </c>
      <c r="D432" s="30">
        <v>165.51187133789062</v>
      </c>
    </row>
    <row r="433" spans="1:4" x14ac:dyDescent="0.2">
      <c r="A433" s="28">
        <v>28825</v>
      </c>
      <c r="B433" s="29">
        <v>1.5989162704954651E-7</v>
      </c>
      <c r="C433" s="27">
        <v>9.0618038177490234</v>
      </c>
      <c r="D433" s="30">
        <v>169.84443664550781</v>
      </c>
    </row>
    <row r="434" spans="1:4" x14ac:dyDescent="0.2">
      <c r="A434" s="28">
        <v>28856</v>
      </c>
      <c r="B434" s="29">
        <v>1.8031136050922214E-7</v>
      </c>
      <c r="C434" s="27">
        <v>12.770983695983887</v>
      </c>
      <c r="D434" s="30">
        <v>168.4478759765625</v>
      </c>
    </row>
    <row r="435" spans="1:4" x14ac:dyDescent="0.2">
      <c r="A435" s="28">
        <v>28887</v>
      </c>
      <c r="B435" s="29">
        <v>1.937322622325155E-7</v>
      </c>
      <c r="C435" s="27">
        <v>7.4431815147399902</v>
      </c>
      <c r="D435" s="30">
        <v>171.57917785644531</v>
      </c>
    </row>
    <row r="436" spans="1:4" x14ac:dyDescent="0.2">
      <c r="A436" s="28">
        <v>28915</v>
      </c>
      <c r="B436" s="29">
        <v>2.0874631445622072E-7</v>
      </c>
      <c r="C436" s="27">
        <v>7.7498979568481445</v>
      </c>
      <c r="D436" s="30">
        <v>167.25787353515625</v>
      </c>
    </row>
    <row r="437" spans="1:4" x14ac:dyDescent="0.2">
      <c r="A437" s="28">
        <v>28946</v>
      </c>
      <c r="B437" s="29">
        <v>2.2336172378345509E-7</v>
      </c>
      <c r="C437" s="27">
        <v>7.0015172958374023</v>
      </c>
      <c r="D437" s="30">
        <v>157.45779418945312</v>
      </c>
    </row>
    <row r="438" spans="1:4" x14ac:dyDescent="0.2">
      <c r="A438" s="28">
        <v>28976</v>
      </c>
      <c r="B438" s="29">
        <v>2.3881966626504436E-7</v>
      </c>
      <c r="C438" s="27">
        <v>6.9205870628356934</v>
      </c>
      <c r="D438" s="30">
        <v>153.26361083984375</v>
      </c>
    </row>
    <row r="439" spans="1:4" x14ac:dyDescent="0.2">
      <c r="A439" s="28">
        <v>29007</v>
      </c>
      <c r="B439" s="29">
        <v>2.6197329816568526E-7</v>
      </c>
      <c r="C439" s="27">
        <v>9.6950273513793945</v>
      </c>
      <c r="D439" s="30">
        <v>160.88319396972656</v>
      </c>
    </row>
    <row r="440" spans="1:4" x14ac:dyDescent="0.2">
      <c r="A440" s="28">
        <v>29037</v>
      </c>
      <c r="B440" s="29">
        <v>2.8070942903468676E-7</v>
      </c>
      <c r="C440" s="27">
        <v>7.151923656463623</v>
      </c>
      <c r="D440" s="30">
        <v>162.23869323730469</v>
      </c>
    </row>
    <row r="441" spans="1:4" x14ac:dyDescent="0.2">
      <c r="A441" s="28">
        <v>29068</v>
      </c>
      <c r="B441" s="29">
        <v>3.1285088653021376E-7</v>
      </c>
      <c r="C441" s="27">
        <v>11.450080871582031</v>
      </c>
      <c r="D441" s="30">
        <v>171.09941101074219</v>
      </c>
    </row>
    <row r="442" spans="1:4" x14ac:dyDescent="0.2">
      <c r="A442" s="28">
        <v>29099</v>
      </c>
      <c r="B442" s="29">
        <v>3.3426718459850235E-7</v>
      </c>
      <c r="C442" s="27">
        <v>6.8455290794372559</v>
      </c>
      <c r="D442" s="30">
        <v>172.25538635253906</v>
      </c>
    </row>
    <row r="443" spans="1:4" x14ac:dyDescent="0.2">
      <c r="A443" s="28">
        <v>29129</v>
      </c>
      <c r="B443" s="29">
        <v>3.4877660937127075E-7</v>
      </c>
      <c r="C443" s="27">
        <v>4.3406667709350586</v>
      </c>
      <c r="D443" s="30">
        <v>158.82069396972656</v>
      </c>
    </row>
    <row r="444" spans="1:4" x14ac:dyDescent="0.2">
      <c r="A444" s="28">
        <v>29160</v>
      </c>
      <c r="B444" s="29">
        <v>3.6670127201432479E-7</v>
      </c>
      <c r="C444" s="27">
        <v>5.1392960548400879</v>
      </c>
      <c r="D444" s="30">
        <v>150.12631225585937</v>
      </c>
    </row>
    <row r="445" spans="1:4" x14ac:dyDescent="0.2">
      <c r="A445" s="28">
        <v>29190</v>
      </c>
      <c r="B445" s="29">
        <v>3.8331697282956156E-7</v>
      </c>
      <c r="C445" s="27">
        <v>4.5311269760131836</v>
      </c>
      <c r="D445" s="30">
        <v>139.73548889160156</v>
      </c>
    </row>
    <row r="446" spans="1:4" x14ac:dyDescent="0.2">
      <c r="A446" s="28">
        <v>29221</v>
      </c>
      <c r="B446" s="29">
        <v>4.1095321989814693E-7</v>
      </c>
      <c r="C446" s="27">
        <v>7.2097635269165039</v>
      </c>
      <c r="D446" s="30">
        <v>127.91310119628906</v>
      </c>
    </row>
    <row r="447" spans="1:4" x14ac:dyDescent="0.2">
      <c r="A447" s="28">
        <v>29252</v>
      </c>
      <c r="B447" s="29">
        <v>4.3292087070767593E-7</v>
      </c>
      <c r="C447" s="27">
        <v>5.3455357551574707</v>
      </c>
      <c r="D447" s="30">
        <v>123.46348571777344</v>
      </c>
    </row>
    <row r="448" spans="1:4" x14ac:dyDescent="0.2">
      <c r="A448" s="28">
        <v>29281</v>
      </c>
      <c r="B448" s="29">
        <v>4.5801260739608551E-7</v>
      </c>
      <c r="C448" s="27">
        <v>5.7959175109863281</v>
      </c>
      <c r="D448" s="30">
        <v>119.41110992431641</v>
      </c>
    </row>
    <row r="449" spans="1:4" x14ac:dyDescent="0.2">
      <c r="A449" s="28">
        <v>29312</v>
      </c>
      <c r="B449" s="29">
        <v>4.8629914317643852E-7</v>
      </c>
      <c r="C449" s="27">
        <v>6.1759295463562012</v>
      </c>
      <c r="D449" s="30">
        <v>117.71820831298828</v>
      </c>
    </row>
    <row r="450" spans="1:4" x14ac:dyDescent="0.2">
      <c r="A450" s="28">
        <v>29342</v>
      </c>
      <c r="B450" s="29">
        <v>5.1443015536278835E-7</v>
      </c>
      <c r="C450" s="27">
        <v>5.7847132682800293</v>
      </c>
      <c r="D450" s="30">
        <v>115.4052734375</v>
      </c>
    </row>
    <row r="451" spans="1:4" x14ac:dyDescent="0.2">
      <c r="A451" s="28">
        <v>29373</v>
      </c>
      <c r="B451" s="29">
        <v>5.4394649851019494E-7</v>
      </c>
      <c r="C451" s="27">
        <v>5.7376775741577148</v>
      </c>
      <c r="D451" s="30">
        <v>107.63433074951172</v>
      </c>
    </row>
    <row r="452" spans="1:4" x14ac:dyDescent="0.2">
      <c r="A452" s="28">
        <v>29403</v>
      </c>
      <c r="B452" s="29">
        <v>5.6882618082454428E-7</v>
      </c>
      <c r="C452" s="27">
        <v>4.573920726776123</v>
      </c>
      <c r="D452" s="30">
        <v>102.63878631591797</v>
      </c>
    </row>
    <row r="453" spans="1:4" x14ac:dyDescent="0.2">
      <c r="A453" s="28">
        <v>29434</v>
      </c>
      <c r="B453" s="29">
        <v>5.882917548660771E-7</v>
      </c>
      <c r="C453" s="27">
        <v>3.4220602512359619</v>
      </c>
      <c r="D453" s="30">
        <v>88.042221069335938</v>
      </c>
    </row>
    <row r="454" spans="1:4" x14ac:dyDescent="0.2">
      <c r="A454" s="28">
        <v>29465</v>
      </c>
      <c r="B454" s="29">
        <v>6.1502328208007384E-7</v>
      </c>
      <c r="C454" s="27">
        <v>4.5439233779907227</v>
      </c>
      <c r="D454" s="30">
        <v>83.991523742675781</v>
      </c>
    </row>
    <row r="455" spans="1:4" x14ac:dyDescent="0.2">
      <c r="A455" s="28">
        <v>29495</v>
      </c>
      <c r="B455" s="29">
        <v>6.6185646119265584E-7</v>
      </c>
      <c r="C455" s="27">
        <v>7.6148629188537598</v>
      </c>
      <c r="D455" s="30">
        <v>89.765151977539063</v>
      </c>
    </row>
    <row r="456" spans="1:4" x14ac:dyDescent="0.2">
      <c r="A456" s="28">
        <v>29526</v>
      </c>
      <c r="B456" s="29">
        <v>6.9281469450288569E-7</v>
      </c>
      <c r="C456" s="27">
        <v>4.6774845123291016</v>
      </c>
      <c r="D456" s="30">
        <v>88.931632995605469</v>
      </c>
    </row>
    <row r="457" spans="1:4" x14ac:dyDescent="0.2">
      <c r="A457" s="28">
        <v>29556</v>
      </c>
      <c r="B457" s="29">
        <v>7.1923528821571381E-7</v>
      </c>
      <c r="C457" s="27">
        <v>3.8135151863098145</v>
      </c>
      <c r="D457" s="30">
        <v>87.634605407714844</v>
      </c>
    </row>
    <row r="458" spans="1:4" x14ac:dyDescent="0.2">
      <c r="A458" s="28">
        <v>29587</v>
      </c>
      <c r="B458" s="29">
        <v>7.5444853564476944E-7</v>
      </c>
      <c r="C458" s="27">
        <v>4.8959288597106934</v>
      </c>
      <c r="D458" s="30">
        <v>83.585014343261719</v>
      </c>
    </row>
    <row r="459" spans="1:4" x14ac:dyDescent="0.2">
      <c r="A459" s="28">
        <v>29618</v>
      </c>
      <c r="B459" s="29">
        <v>7.859722472858266E-7</v>
      </c>
      <c r="C459" s="27">
        <v>4.1783781051635742</v>
      </c>
      <c r="D459" s="30">
        <v>81.551017761230469</v>
      </c>
    </row>
    <row r="460" spans="1:4" x14ac:dyDescent="0.2">
      <c r="A460" s="28">
        <v>29646</v>
      </c>
      <c r="B460" s="29">
        <v>8.330457603733521E-7</v>
      </c>
      <c r="C460" s="27">
        <v>5.9892082214355469</v>
      </c>
      <c r="D460" s="30">
        <v>81.882713317871094</v>
      </c>
    </row>
    <row r="461" spans="1:4" x14ac:dyDescent="0.2">
      <c r="A461" s="28">
        <v>29677</v>
      </c>
      <c r="B461" s="29">
        <v>8.9877909204005846E-7</v>
      </c>
      <c r="C461" s="27">
        <v>7.8907227516174316</v>
      </c>
      <c r="D461" s="30">
        <v>84.820205688476562</v>
      </c>
    </row>
    <row r="462" spans="1:4" x14ac:dyDescent="0.2">
      <c r="A462" s="28">
        <v>29707</v>
      </c>
      <c r="B462" s="29">
        <v>9.6649137049098499E-7</v>
      </c>
      <c r="C462" s="27">
        <v>7.5338068008422852</v>
      </c>
      <c r="D462" s="30">
        <v>87.876113891601563</v>
      </c>
    </row>
    <row r="463" spans="1:4" x14ac:dyDescent="0.2">
      <c r="A463" s="28">
        <v>29738</v>
      </c>
      <c r="B463" s="29">
        <v>1.0571043276286218E-6</v>
      </c>
      <c r="C463" s="27">
        <v>9.3754539489746094</v>
      </c>
      <c r="D463" s="30">
        <v>94.339759826660156</v>
      </c>
    </row>
    <row r="464" spans="1:4" x14ac:dyDescent="0.2">
      <c r="A464" s="28">
        <v>29768</v>
      </c>
      <c r="B464" s="29">
        <v>1.1653876299533295E-6</v>
      </c>
      <c r="C464" s="27">
        <v>10.243388175964355</v>
      </c>
      <c r="D464" s="30">
        <v>104.87587738037109</v>
      </c>
    </row>
    <row r="465" spans="1:4" x14ac:dyDescent="0.2">
      <c r="A465" s="28">
        <v>29799</v>
      </c>
      <c r="B465" s="29">
        <v>1.2576969083966105E-6</v>
      </c>
      <c r="C465" s="27">
        <v>7.9209074974060059</v>
      </c>
      <c r="D465" s="30">
        <v>113.78795623779297</v>
      </c>
    </row>
    <row r="466" spans="1:4" x14ac:dyDescent="0.2">
      <c r="A466" s="28">
        <v>29830</v>
      </c>
      <c r="B466" s="29">
        <v>1.3476030744641321E-6</v>
      </c>
      <c r="C466" s="27">
        <v>7.1484761238098145</v>
      </c>
      <c r="D466" s="30">
        <v>119.11415863037109</v>
      </c>
    </row>
    <row r="467" spans="1:4" x14ac:dyDescent="0.2">
      <c r="A467" s="28">
        <v>29860</v>
      </c>
      <c r="B467" s="29">
        <v>1.4260590432968456E-6</v>
      </c>
      <c r="C467" s="27">
        <v>5.8218898773193359</v>
      </c>
      <c r="D467" s="30">
        <v>115.46349334716797</v>
      </c>
    </row>
    <row r="468" spans="1:4" x14ac:dyDescent="0.2">
      <c r="A468" s="28">
        <v>29891</v>
      </c>
      <c r="B468" s="29">
        <v>1.5288291024262435E-6</v>
      </c>
      <c r="C468" s="27">
        <v>7.206578254699707</v>
      </c>
      <c r="D468" s="30">
        <v>120.66926574707031</v>
      </c>
    </row>
    <row r="469" spans="1:4" x14ac:dyDescent="0.2">
      <c r="A469" s="28">
        <v>29921</v>
      </c>
      <c r="B469" s="29">
        <v>1.663405669205531E-6</v>
      </c>
      <c r="C469" s="27">
        <v>8.8025903701782227</v>
      </c>
      <c r="D469" s="30">
        <v>131.27420043945312</v>
      </c>
    </row>
    <row r="470" spans="1:4" x14ac:dyDescent="0.2">
      <c r="A470" s="28">
        <v>29952</v>
      </c>
      <c r="B470" s="29">
        <v>1.8617364503370482E-6</v>
      </c>
      <c r="C470" s="27">
        <v>11.923175811767578</v>
      </c>
      <c r="D470" s="30">
        <v>146.76785278320312</v>
      </c>
    </row>
    <row r="471" spans="1:4" x14ac:dyDescent="0.2">
      <c r="A471" s="28">
        <v>29983</v>
      </c>
      <c r="B471" s="29">
        <v>1.9601243366196286E-6</v>
      </c>
      <c r="C471" s="27">
        <v>5.2847375869750977</v>
      </c>
      <c r="D471" s="30">
        <v>149.38848876953125</v>
      </c>
    </row>
    <row r="472" spans="1:4" x14ac:dyDescent="0.2">
      <c r="A472" s="28">
        <v>30011</v>
      </c>
      <c r="B472" s="29">
        <v>2.0525749278021976E-6</v>
      </c>
      <c r="C472" s="27">
        <v>4.7165675163269043</v>
      </c>
      <c r="D472" s="30">
        <v>146.39401245117187</v>
      </c>
    </row>
    <row r="473" spans="1:4" x14ac:dyDescent="0.2">
      <c r="A473" s="28">
        <v>30042</v>
      </c>
      <c r="B473" s="29">
        <v>2.1385230866144411E-6</v>
      </c>
      <c r="C473" s="27">
        <v>4.1873335838317871</v>
      </c>
      <c r="D473" s="30">
        <v>137.93644714355469</v>
      </c>
    </row>
    <row r="474" spans="1:4" x14ac:dyDescent="0.2">
      <c r="A474" s="28">
        <v>30072</v>
      </c>
      <c r="B474" s="29">
        <v>2.2039737359591527E-6</v>
      </c>
      <c r="C474" s="27">
        <v>3.0605537891387939</v>
      </c>
      <c r="D474" s="30">
        <v>128.03863525390625</v>
      </c>
    </row>
    <row r="475" spans="1:4" x14ac:dyDescent="0.2">
      <c r="A475" s="28">
        <v>30103</v>
      </c>
      <c r="B475" s="29">
        <v>2.3779900857334724E-6</v>
      </c>
      <c r="C475" s="27">
        <v>7.8955726623535156</v>
      </c>
      <c r="D475" s="30">
        <v>124.95320892333984</v>
      </c>
    </row>
    <row r="476" spans="1:4" x14ac:dyDescent="0.2">
      <c r="A476" s="28">
        <v>30133</v>
      </c>
      <c r="B476" s="29">
        <v>2.7646151465887669E-6</v>
      </c>
      <c r="C476" s="27">
        <v>16.258480072021484</v>
      </c>
      <c r="D476" s="30">
        <v>137.22708129882812</v>
      </c>
    </row>
    <row r="477" spans="1:4" x14ac:dyDescent="0.2">
      <c r="A477" s="28">
        <v>30164</v>
      </c>
      <c r="B477" s="29">
        <v>3.1707477319287136E-6</v>
      </c>
      <c r="C477" s="27">
        <v>14.690383911132812</v>
      </c>
      <c r="D477" s="30">
        <v>152.10746765136719</v>
      </c>
    </row>
    <row r="478" spans="1:4" x14ac:dyDescent="0.2">
      <c r="A478" s="28">
        <v>30195</v>
      </c>
      <c r="B478" s="29">
        <v>3.7118811633263249E-6</v>
      </c>
      <c r="C478" s="27">
        <v>17.066429138183594</v>
      </c>
      <c r="D478" s="30">
        <v>175.44320678710937</v>
      </c>
    </row>
    <row r="479" spans="1:4" x14ac:dyDescent="0.2">
      <c r="A479" s="28">
        <v>30225</v>
      </c>
      <c r="B479" s="29">
        <v>4.1828993744275067E-6</v>
      </c>
      <c r="C479" s="27">
        <v>12.689474105834961</v>
      </c>
      <c r="D479" s="30">
        <v>193.31880187988281</v>
      </c>
    </row>
    <row r="480" spans="1:4" x14ac:dyDescent="0.2">
      <c r="A480" s="28">
        <v>30256</v>
      </c>
      <c r="B480" s="29">
        <v>4.6574509724450763E-6</v>
      </c>
      <c r="C480" s="27">
        <v>11.345039367675781</v>
      </c>
      <c r="D480" s="30">
        <v>204.64169311523437</v>
      </c>
    </row>
    <row r="481" spans="1:4" x14ac:dyDescent="0.2">
      <c r="A481" s="28">
        <v>30286</v>
      </c>
      <c r="B481" s="29">
        <v>5.1520760280254763E-6</v>
      </c>
      <c r="C481" s="27">
        <v>10.620080947875977</v>
      </c>
      <c r="D481" s="30">
        <v>209.73057556152344</v>
      </c>
    </row>
    <row r="482" spans="1:4" x14ac:dyDescent="0.2">
      <c r="A482" s="28">
        <v>30317</v>
      </c>
      <c r="B482" s="29">
        <v>5.9753683672170155E-6</v>
      </c>
      <c r="C482" s="27">
        <v>15.979817390441895</v>
      </c>
      <c r="D482" s="30">
        <v>220.95672607421875</v>
      </c>
    </row>
    <row r="483" spans="1:4" x14ac:dyDescent="0.2">
      <c r="A483" s="28">
        <v>30348</v>
      </c>
      <c r="B483" s="29">
        <v>6.754272362741176E-6</v>
      </c>
      <c r="C483" s="27">
        <v>13.035246849060059</v>
      </c>
      <c r="D483" s="30">
        <v>244.58387756347656</v>
      </c>
    </row>
    <row r="484" spans="1:4" x14ac:dyDescent="0.2">
      <c r="A484" s="28">
        <v>30376</v>
      </c>
      <c r="B484" s="29">
        <v>7.5147995630686637E-6</v>
      </c>
      <c r="C484" s="27">
        <v>11.259943008422852</v>
      </c>
      <c r="D484" s="30">
        <v>266.11572265625</v>
      </c>
    </row>
    <row r="485" spans="1:4" x14ac:dyDescent="0.2">
      <c r="A485" s="28">
        <v>30407</v>
      </c>
      <c r="B485" s="29">
        <v>8.286635420517996E-6</v>
      </c>
      <c r="C485" s="27">
        <v>10.270877838134766</v>
      </c>
      <c r="D485" s="30">
        <v>287.49337768554687</v>
      </c>
    </row>
    <row r="486" spans="1:4" x14ac:dyDescent="0.2">
      <c r="A486" s="28">
        <v>30437</v>
      </c>
      <c r="B486" s="29">
        <v>9.037267773237545E-6</v>
      </c>
      <c r="C486" s="27">
        <v>9.0583486557006836</v>
      </c>
      <c r="D486" s="30">
        <v>310.04425048828125</v>
      </c>
    </row>
    <row r="487" spans="1:4" x14ac:dyDescent="0.2">
      <c r="A487" s="28">
        <v>30468</v>
      </c>
      <c r="B487" s="29">
        <v>1.0467850188433658E-5</v>
      </c>
      <c r="C487" s="27">
        <v>15.829811096191406</v>
      </c>
      <c r="D487" s="30">
        <v>340.1973876953125</v>
      </c>
    </row>
    <row r="488" spans="1:4" x14ac:dyDescent="0.2">
      <c r="A488" s="28">
        <v>30498</v>
      </c>
      <c r="B488" s="29">
        <v>1.1771207027777564E-5</v>
      </c>
      <c r="C488" s="27">
        <v>12.451045989990234</v>
      </c>
      <c r="D488" s="30">
        <v>325.78103637695312</v>
      </c>
    </row>
    <row r="489" spans="1:4" x14ac:dyDescent="0.2">
      <c r="A489" s="28">
        <v>30529</v>
      </c>
      <c r="B489" s="29">
        <v>1.380116373184137E-5</v>
      </c>
      <c r="C489" s="27">
        <v>17.245101928710938</v>
      </c>
      <c r="D489" s="30">
        <v>335.2652587890625</v>
      </c>
    </row>
    <row r="490" spans="1:4" x14ac:dyDescent="0.2">
      <c r="A490" s="28">
        <v>30560</v>
      </c>
      <c r="B490" s="29">
        <v>1.6749972928664647E-5</v>
      </c>
      <c r="C490" s="27">
        <v>21.36638069152832</v>
      </c>
      <c r="D490" s="30">
        <v>351.2529296875</v>
      </c>
    </row>
    <row r="491" spans="1:4" x14ac:dyDescent="0.2">
      <c r="A491" s="28">
        <v>30590</v>
      </c>
      <c r="B491" s="29">
        <v>1.9592762328102253E-5</v>
      </c>
      <c r="C491" s="27">
        <v>16.971904754638672</v>
      </c>
      <c r="D491" s="30">
        <v>368.4014892578125</v>
      </c>
    </row>
    <row r="492" spans="1:4" x14ac:dyDescent="0.2">
      <c r="A492" s="28">
        <v>30621</v>
      </c>
      <c r="B492" s="29">
        <v>2.3361470084637403E-5</v>
      </c>
      <c r="C492" s="27">
        <v>19.235204696655273</v>
      </c>
      <c r="D492" s="30">
        <v>401.59347534179687</v>
      </c>
    </row>
    <row r="493" spans="1:4" x14ac:dyDescent="0.2">
      <c r="A493" s="28">
        <v>30651</v>
      </c>
      <c r="B493" s="29">
        <v>2.7496305847307667E-5</v>
      </c>
      <c r="C493" s="27">
        <v>17.699380874633789</v>
      </c>
      <c r="D493" s="30">
        <v>433.6937255859375</v>
      </c>
    </row>
    <row r="494" spans="1:4" x14ac:dyDescent="0.2">
      <c r="A494" s="28">
        <v>30682</v>
      </c>
      <c r="B494" s="29">
        <v>3.0944123864173889E-5</v>
      </c>
      <c r="C494" s="27">
        <v>12.539204597473145</v>
      </c>
      <c r="D494" s="30">
        <v>417.86135864257812</v>
      </c>
    </row>
    <row r="495" spans="1:4" x14ac:dyDescent="0.2">
      <c r="A495" s="28">
        <v>30713</v>
      </c>
      <c r="B495" s="29">
        <v>3.6188652302371338E-5</v>
      </c>
      <c r="C495" s="27">
        <v>16.948383331298828</v>
      </c>
      <c r="D495" s="30">
        <v>435.7890625</v>
      </c>
    </row>
    <row r="496" spans="1:4" x14ac:dyDescent="0.2">
      <c r="A496" s="28">
        <v>30742</v>
      </c>
      <c r="B496" s="29">
        <v>4.3525331420823932E-5</v>
      </c>
      <c r="C496" s="27">
        <v>20.27342414855957</v>
      </c>
      <c r="D496" s="30">
        <v>479.19485473632812</v>
      </c>
    </row>
    <row r="497" spans="1:4" x14ac:dyDescent="0.2">
      <c r="A497" s="28">
        <v>30773</v>
      </c>
      <c r="B497" s="29">
        <v>5.1582959713414311E-5</v>
      </c>
      <c r="C497" s="27">
        <v>18.512502670288086</v>
      </c>
      <c r="D497" s="30">
        <v>522.4837646484375</v>
      </c>
    </row>
    <row r="498" spans="1:4" x14ac:dyDescent="0.2">
      <c r="A498" s="28">
        <v>30803</v>
      </c>
      <c r="B498" s="29">
        <v>6.0389811551431194E-5</v>
      </c>
      <c r="C498" s="27">
        <v>17.07318115234375</v>
      </c>
      <c r="D498" s="30">
        <v>568.2308349609375</v>
      </c>
    </row>
    <row r="499" spans="1:4" x14ac:dyDescent="0.2">
      <c r="A499" s="28">
        <v>30834</v>
      </c>
      <c r="B499" s="29">
        <v>7.1203998231794685E-5</v>
      </c>
      <c r="C499" s="27">
        <v>17.907302856445313</v>
      </c>
      <c r="D499" s="30">
        <v>580.216064453125</v>
      </c>
    </row>
    <row r="500" spans="1:4" x14ac:dyDescent="0.2">
      <c r="A500" s="28">
        <v>30864</v>
      </c>
      <c r="B500" s="29">
        <v>8.4223422163631767E-5</v>
      </c>
      <c r="C500" s="27">
        <v>18.28468132019043</v>
      </c>
      <c r="D500" s="30">
        <v>615.50372314453125</v>
      </c>
    </row>
    <row r="501" spans="1:4" x14ac:dyDescent="0.2">
      <c r="A501" s="28">
        <v>30895</v>
      </c>
      <c r="B501" s="29">
        <v>1.0346278577344492E-4</v>
      </c>
      <c r="C501" s="27">
        <v>22.843246459960937</v>
      </c>
      <c r="D501" s="30">
        <v>649.6671142578125</v>
      </c>
    </row>
    <row r="502" spans="1:4" x14ac:dyDescent="0.2">
      <c r="A502" s="28">
        <v>30926</v>
      </c>
      <c r="B502" s="29">
        <v>1.3196135114412755E-4</v>
      </c>
      <c r="C502" s="27">
        <v>27.544750213623047</v>
      </c>
      <c r="D502" s="30">
        <v>687.83026123046875</v>
      </c>
    </row>
    <row r="503" spans="1:4" x14ac:dyDescent="0.2">
      <c r="A503" s="28">
        <v>30956</v>
      </c>
      <c r="B503" s="29">
        <v>1.5746304416097701E-4</v>
      </c>
      <c r="C503" s="27">
        <v>19.325122833251953</v>
      </c>
      <c r="D503" s="30">
        <v>703.67962646484375</v>
      </c>
    </row>
    <row r="504" spans="1:4" x14ac:dyDescent="0.2">
      <c r="A504" s="28">
        <v>30987</v>
      </c>
      <c r="B504" s="29">
        <v>1.8104221089743078E-4</v>
      </c>
      <c r="C504" s="27">
        <v>14.97441291809082</v>
      </c>
      <c r="D504" s="30">
        <v>674.960693359375</v>
      </c>
    </row>
    <row r="505" spans="1:4" x14ac:dyDescent="0.2">
      <c r="A505" s="28">
        <v>31017</v>
      </c>
      <c r="B505" s="29">
        <v>2.1666540123987943E-4</v>
      </c>
      <c r="C505" s="27">
        <v>19.676731109619141</v>
      </c>
      <c r="D505" s="30">
        <v>687.98004150390625</v>
      </c>
    </row>
    <row r="506" spans="1:4" x14ac:dyDescent="0.2">
      <c r="A506" s="28">
        <v>31048</v>
      </c>
      <c r="B506" s="29">
        <v>2.7113215764984488E-4</v>
      </c>
      <c r="C506" s="27">
        <v>25.138648986816406</v>
      </c>
      <c r="D506" s="30">
        <v>776.19915771484375</v>
      </c>
    </row>
    <row r="507" spans="1:4" x14ac:dyDescent="0.2">
      <c r="A507" s="28">
        <v>31079</v>
      </c>
      <c r="B507" s="29">
        <v>3.2725284108892083E-4</v>
      </c>
      <c r="C507" s="27">
        <v>20.698644638061523</v>
      </c>
      <c r="D507" s="30">
        <v>804.296875</v>
      </c>
    </row>
    <row r="508" spans="1:4" x14ac:dyDescent="0.2">
      <c r="A508" s="28">
        <v>31107</v>
      </c>
      <c r="B508" s="29">
        <v>4.1390772094018757E-4</v>
      </c>
      <c r="C508" s="27">
        <v>26.479488372802734</v>
      </c>
      <c r="D508" s="30">
        <v>850.958251953125</v>
      </c>
    </row>
    <row r="509" spans="1:4" x14ac:dyDescent="0.2">
      <c r="A509" s="28">
        <v>31138</v>
      </c>
      <c r="B509" s="29">
        <v>5.3590303286910057E-4</v>
      </c>
      <c r="C509" s="27">
        <v>29.474037170410156</v>
      </c>
      <c r="D509" s="30">
        <v>938.91485595703125</v>
      </c>
    </row>
    <row r="510" spans="1:4" x14ac:dyDescent="0.2">
      <c r="A510" s="28">
        <v>31168</v>
      </c>
      <c r="B510" s="29">
        <v>6.703381659463048E-4</v>
      </c>
      <c r="C510" s="27">
        <v>25.085720062255859</v>
      </c>
      <c r="D510" s="30">
        <v>1010.0186157226562</v>
      </c>
    </row>
    <row r="511" spans="1:4" x14ac:dyDescent="0.2">
      <c r="A511" s="28">
        <v>31199</v>
      </c>
      <c r="B511" s="29">
        <v>8.7503023678436875E-4</v>
      </c>
      <c r="C511" s="27">
        <v>30.535642623901367</v>
      </c>
      <c r="D511" s="30">
        <v>1128.906005859375</v>
      </c>
    </row>
    <row r="512" spans="1:4" x14ac:dyDescent="0.2">
      <c r="A512" s="28">
        <v>31229</v>
      </c>
      <c r="B512" s="29">
        <v>9.2917185975238681E-4</v>
      </c>
      <c r="C512" s="27">
        <v>6.1874003410339355</v>
      </c>
      <c r="D512" s="30">
        <v>1003.22265625</v>
      </c>
    </row>
    <row r="513" spans="1:4" x14ac:dyDescent="0.2">
      <c r="A513" s="28">
        <v>31260</v>
      </c>
      <c r="B513" s="29">
        <v>9.5772696658968925E-4</v>
      </c>
      <c r="C513" s="27">
        <v>3.0731782913208008</v>
      </c>
      <c r="D513" s="30">
        <v>825.67291259765625</v>
      </c>
    </row>
    <row r="514" spans="1:4" x14ac:dyDescent="0.2">
      <c r="A514" s="28">
        <v>31291</v>
      </c>
      <c r="B514" s="29">
        <v>9.7681081388145685E-4</v>
      </c>
      <c r="C514" s="27">
        <v>1.9926187992095947</v>
      </c>
      <c r="D514" s="30">
        <v>640.22491455078125</v>
      </c>
    </row>
    <row r="515" spans="1:4" x14ac:dyDescent="0.2">
      <c r="A515" s="28">
        <v>31321</v>
      </c>
      <c r="B515" s="29">
        <v>9.9575333297252655E-4</v>
      </c>
      <c r="C515" s="27">
        <v>1.9392209053039551</v>
      </c>
      <c r="D515" s="30">
        <v>532.37274169921875</v>
      </c>
    </row>
    <row r="516" spans="1:4" x14ac:dyDescent="0.2">
      <c r="A516" s="28">
        <v>31352</v>
      </c>
      <c r="B516" s="29">
        <v>1.0193607304245234E-3</v>
      </c>
      <c r="C516" s="27">
        <v>2.3708078861236572</v>
      </c>
      <c r="D516" s="30">
        <v>463.05142211914062</v>
      </c>
    </row>
    <row r="517" spans="1:4" x14ac:dyDescent="0.2">
      <c r="A517" s="28">
        <v>31382</v>
      </c>
      <c r="B517" s="29">
        <v>1.0517326882109046E-3</v>
      </c>
      <c r="C517" s="27">
        <v>3.1757116317749023</v>
      </c>
      <c r="D517" s="30">
        <v>385.41790771484375</v>
      </c>
    </row>
    <row r="518" spans="1:4" x14ac:dyDescent="0.2">
      <c r="A518" s="28">
        <v>31413</v>
      </c>
      <c r="B518" s="29">
        <v>1.0835391003638506E-3</v>
      </c>
      <c r="C518" s="27">
        <v>3.0241916179656982</v>
      </c>
      <c r="D518" s="30">
        <v>299.63504028320312</v>
      </c>
    </row>
    <row r="519" spans="1:4" x14ac:dyDescent="0.2">
      <c r="A519" s="28">
        <v>31444</v>
      </c>
      <c r="B519" s="29">
        <v>1.1019161902368069E-3</v>
      </c>
      <c r="C519" s="27">
        <v>1.6960246562957764</v>
      </c>
      <c r="D519" s="30">
        <v>236.71707153320312</v>
      </c>
    </row>
    <row r="520" spans="1:4" x14ac:dyDescent="0.2">
      <c r="A520" s="28">
        <v>31472</v>
      </c>
      <c r="B520" s="29">
        <v>1.1530891060829163E-3</v>
      </c>
      <c r="C520" s="27">
        <v>4.6439933776855469</v>
      </c>
      <c r="D520" s="30">
        <v>178.58602905273438</v>
      </c>
    </row>
    <row r="521" spans="1:4" x14ac:dyDescent="0.2">
      <c r="A521" s="28">
        <v>31503</v>
      </c>
      <c r="B521" s="29">
        <v>1.2076548300683498E-3</v>
      </c>
      <c r="C521" s="27">
        <v>4.7321343421936035</v>
      </c>
      <c r="D521" s="30">
        <v>125.34950256347656</v>
      </c>
    </row>
    <row r="522" spans="1:4" x14ac:dyDescent="0.2">
      <c r="A522" s="28">
        <v>31533</v>
      </c>
      <c r="B522" s="29">
        <v>1.2562833726406097E-3</v>
      </c>
      <c r="C522" s="27">
        <v>4.0266923904418945</v>
      </c>
      <c r="D522" s="30">
        <v>87.410392761230469</v>
      </c>
    </row>
    <row r="523" spans="1:4" x14ac:dyDescent="0.2">
      <c r="A523" s="28">
        <v>31564</v>
      </c>
      <c r="B523" s="29">
        <v>1.3133935863152146E-3</v>
      </c>
      <c r="C523" s="27">
        <v>4.5459656715393066</v>
      </c>
      <c r="D523" s="30">
        <v>50.096939086914063</v>
      </c>
    </row>
    <row r="524" spans="1:4" x14ac:dyDescent="0.2">
      <c r="A524" s="28">
        <v>31594</v>
      </c>
      <c r="B524" s="29">
        <v>1.4023102121427655E-3</v>
      </c>
      <c r="C524" s="27">
        <v>6.7699909210205078</v>
      </c>
      <c r="D524" s="30">
        <v>50.920433044433594</v>
      </c>
    </row>
    <row r="525" spans="1:4" x14ac:dyDescent="0.2">
      <c r="A525" s="28">
        <v>31625</v>
      </c>
      <c r="B525" s="29">
        <v>1.5254364116117358E-3</v>
      </c>
      <c r="C525" s="27">
        <v>8.7802400588989258</v>
      </c>
      <c r="D525" s="30">
        <v>59.276752471923828</v>
      </c>
    </row>
    <row r="526" spans="1:4" x14ac:dyDescent="0.2">
      <c r="A526" s="28">
        <v>31656</v>
      </c>
      <c r="B526" s="29">
        <v>1.635698601603508E-3</v>
      </c>
      <c r="C526" s="27">
        <v>7.2282390594482422</v>
      </c>
      <c r="D526" s="30">
        <v>67.452957153320312</v>
      </c>
    </row>
    <row r="527" spans="1:4" x14ac:dyDescent="0.2">
      <c r="A527" s="28">
        <v>31686</v>
      </c>
      <c r="B527" s="29">
        <v>1.7347934190183878E-3</v>
      </c>
      <c r="C527" s="27">
        <v>6.0582566261291504</v>
      </c>
      <c r="D527" s="30">
        <v>74.219192504882813</v>
      </c>
    </row>
    <row r="528" spans="1:4" x14ac:dyDescent="0.2">
      <c r="A528" s="28">
        <v>31717</v>
      </c>
      <c r="B528" s="29">
        <v>1.8266786355525255E-3</v>
      </c>
      <c r="C528" s="27">
        <v>5.2966084480285645</v>
      </c>
      <c r="D528" s="30">
        <v>79.198448181152344</v>
      </c>
    </row>
    <row r="529" spans="1:4" x14ac:dyDescent="0.2">
      <c r="A529" s="28">
        <v>31747</v>
      </c>
      <c r="B529" s="29">
        <v>1.9131922163069248E-3</v>
      </c>
      <c r="C529" s="27">
        <v>4.7361140251159668</v>
      </c>
      <c r="D529" s="30">
        <v>81.908599853515625</v>
      </c>
    </row>
    <row r="530" spans="1:4" x14ac:dyDescent="0.2">
      <c r="A530" s="28">
        <v>31778</v>
      </c>
      <c r="B530" s="29">
        <v>2.0582294091582298E-3</v>
      </c>
      <c r="C530" s="27">
        <v>7.5809001922607422</v>
      </c>
      <c r="D530" s="30">
        <v>89.954330444335938</v>
      </c>
    </row>
    <row r="531" spans="1:4" x14ac:dyDescent="0.2">
      <c r="A531" s="28">
        <v>31809</v>
      </c>
      <c r="B531" s="29">
        <v>2.1911098156124353E-3</v>
      </c>
      <c r="C531" s="27">
        <v>6.4560542106628418</v>
      </c>
      <c r="D531" s="30">
        <v>98.845413208007812</v>
      </c>
    </row>
    <row r="532" spans="1:4" x14ac:dyDescent="0.2">
      <c r="A532" s="28">
        <v>31837</v>
      </c>
      <c r="B532" s="29">
        <v>2.3720529861748219E-3</v>
      </c>
      <c r="C532" s="27">
        <v>8.2580604553222656</v>
      </c>
      <c r="D532" s="30">
        <v>105.71289825439453</v>
      </c>
    </row>
    <row r="533" spans="1:4" x14ac:dyDescent="0.2">
      <c r="A533" s="28">
        <v>31868</v>
      </c>
      <c r="B533" s="29">
        <v>2.4512156378477812E-3</v>
      </c>
      <c r="C533" s="27">
        <v>3.3373053073883057</v>
      </c>
      <c r="D533" s="30">
        <v>102.97319793701172</v>
      </c>
    </row>
    <row r="534" spans="1:4" x14ac:dyDescent="0.2">
      <c r="A534" s="28">
        <v>31898</v>
      </c>
      <c r="B534" s="29">
        <v>2.5529961567372084E-3</v>
      </c>
      <c r="C534" s="27">
        <v>4.1522464752197266</v>
      </c>
      <c r="D534" s="30">
        <v>103.21817779541016</v>
      </c>
    </row>
    <row r="535" spans="1:4" x14ac:dyDescent="0.2">
      <c r="A535" s="28">
        <v>31929</v>
      </c>
      <c r="B535" s="29">
        <v>2.7579711750149727E-3</v>
      </c>
      <c r="C535" s="27">
        <v>8.0288028717041016</v>
      </c>
      <c r="D535" s="30">
        <v>109.98817443847656</v>
      </c>
    </row>
    <row r="536" spans="1:4" x14ac:dyDescent="0.2">
      <c r="A536" s="28">
        <v>31959</v>
      </c>
      <c r="B536" s="29">
        <v>3.0364540871232748E-3</v>
      </c>
      <c r="C536" s="27">
        <v>10.097382545471191</v>
      </c>
      <c r="D536" s="30">
        <v>116.53226470947266</v>
      </c>
    </row>
    <row r="537" spans="1:4" x14ac:dyDescent="0.2">
      <c r="A537" s="28">
        <v>31990</v>
      </c>
      <c r="B537" s="29">
        <v>3.453471465036273E-3</v>
      </c>
      <c r="C537" s="27">
        <v>13.733695983886719</v>
      </c>
      <c r="D537" s="30">
        <v>126.39235687255859</v>
      </c>
    </row>
    <row r="538" spans="1:4" x14ac:dyDescent="0.2">
      <c r="A538" s="28">
        <v>32021</v>
      </c>
      <c r="B538" s="29">
        <v>3.8563532289117575E-3</v>
      </c>
      <c r="C538" s="27">
        <v>11.665993690490723</v>
      </c>
      <c r="D538" s="30">
        <v>135.7618408203125</v>
      </c>
    </row>
    <row r="539" spans="1:4" x14ac:dyDescent="0.2">
      <c r="A539" s="28">
        <v>32051</v>
      </c>
      <c r="B539" s="29">
        <v>4.6112257987260818E-3</v>
      </c>
      <c r="C539" s="27">
        <v>19.574777603149414</v>
      </c>
      <c r="D539" s="30">
        <v>165.808349609375</v>
      </c>
    </row>
    <row r="540" spans="1:4" x14ac:dyDescent="0.2">
      <c r="A540" s="28">
        <v>32082</v>
      </c>
      <c r="B540" s="29">
        <v>5.0847879610955715E-3</v>
      </c>
      <c r="C540" s="27">
        <v>10.269767761230469</v>
      </c>
      <c r="D540" s="30">
        <v>178.36248779296875</v>
      </c>
    </row>
    <row r="541" spans="1:4" x14ac:dyDescent="0.2">
      <c r="A541" s="28">
        <v>32112</v>
      </c>
      <c r="B541" s="29">
        <v>5.2572498098015785E-3</v>
      </c>
      <c r="C541" s="27">
        <v>3.3917214870452881</v>
      </c>
      <c r="D541" s="30">
        <v>174.78941345214844</v>
      </c>
    </row>
    <row r="542" spans="1:4" x14ac:dyDescent="0.2">
      <c r="A542" s="28">
        <v>32143</v>
      </c>
      <c r="B542" s="29">
        <v>5.7350527495145798E-3</v>
      </c>
      <c r="C542" s="27">
        <v>9.0884580612182617</v>
      </c>
      <c r="D542" s="30">
        <v>178.64010620117187</v>
      </c>
    </row>
    <row r="543" spans="1:4" x14ac:dyDescent="0.2">
      <c r="A543" s="28">
        <v>32174</v>
      </c>
      <c r="B543" s="29">
        <v>6.3330139964818954E-3</v>
      </c>
      <c r="C543" s="27">
        <v>10.426429748535156</v>
      </c>
      <c r="D543" s="30">
        <v>189.03225708007813</v>
      </c>
    </row>
    <row r="544" spans="1:4" x14ac:dyDescent="0.2">
      <c r="A544" s="28">
        <v>32203</v>
      </c>
      <c r="B544" s="29">
        <v>7.26741598919034E-3</v>
      </c>
      <c r="C544" s="27">
        <v>14.754459381103516</v>
      </c>
      <c r="D544" s="30">
        <v>206.37663269042969</v>
      </c>
    </row>
    <row r="545" spans="1:4" x14ac:dyDescent="0.2">
      <c r="A545" s="28">
        <v>32234</v>
      </c>
      <c r="B545" s="29">
        <v>8.5198823362588882E-3</v>
      </c>
      <c r="C545" s="27">
        <v>17.233997344970703</v>
      </c>
      <c r="D545" s="30">
        <v>247.57783508300781</v>
      </c>
    </row>
    <row r="546" spans="1:4" x14ac:dyDescent="0.2">
      <c r="A546" s="28">
        <v>32264</v>
      </c>
      <c r="B546" s="29">
        <v>9.8585803061723709E-3</v>
      </c>
      <c r="C546" s="27">
        <v>15.712634086608887</v>
      </c>
      <c r="D546" s="30">
        <v>286.15725708007812</v>
      </c>
    </row>
    <row r="547" spans="1:4" x14ac:dyDescent="0.2">
      <c r="A547" s="28">
        <v>32295</v>
      </c>
      <c r="B547" s="29">
        <v>1.1629845015704632E-2</v>
      </c>
      <c r="C547" s="27">
        <v>17.966732025146484</v>
      </c>
      <c r="D547" s="30">
        <v>321.68115234375</v>
      </c>
    </row>
    <row r="548" spans="1:4" x14ac:dyDescent="0.2">
      <c r="A548" s="28">
        <v>32325</v>
      </c>
      <c r="B548" s="29">
        <v>1.4612581580877304E-2</v>
      </c>
      <c r="C548" s="27">
        <v>25.647260665893555</v>
      </c>
      <c r="D548" s="30">
        <v>381.23834228515625</v>
      </c>
    </row>
    <row r="549" spans="1:4" x14ac:dyDescent="0.2">
      <c r="A549" s="28">
        <v>32356</v>
      </c>
      <c r="B549" s="29">
        <v>1.8648464232683182E-2</v>
      </c>
      <c r="C549" s="27">
        <v>27.619230270385742</v>
      </c>
      <c r="D549" s="30">
        <v>439.99185180664062</v>
      </c>
    </row>
    <row r="550" spans="1:4" x14ac:dyDescent="0.2">
      <c r="A550" s="28">
        <v>32387</v>
      </c>
      <c r="B550" s="29">
        <v>2.0829677581787109E-2</v>
      </c>
      <c r="C550" s="27">
        <v>11.696476936340332</v>
      </c>
      <c r="D550" s="30">
        <v>440.13925170898437</v>
      </c>
    </row>
    <row r="551" spans="1:4" x14ac:dyDescent="0.2">
      <c r="A551" s="28">
        <v>32417</v>
      </c>
      <c r="B551" s="29">
        <v>2.2702723741531372E-2</v>
      </c>
      <c r="C551" s="27">
        <v>8.9921998977661133</v>
      </c>
      <c r="D551" s="30">
        <v>392.33596801757812</v>
      </c>
    </row>
    <row r="552" spans="1:4" x14ac:dyDescent="0.2">
      <c r="A552" s="28">
        <v>32448</v>
      </c>
      <c r="B552" s="29">
        <v>2.3999011144042015E-2</v>
      </c>
      <c r="C552" s="27">
        <v>5.7098321914672852</v>
      </c>
      <c r="D552" s="30">
        <v>371.97662353515625</v>
      </c>
    </row>
    <row r="553" spans="1:4" x14ac:dyDescent="0.2">
      <c r="A553" s="28">
        <v>32478</v>
      </c>
      <c r="B553" s="29">
        <v>2.5641636922955513E-2</v>
      </c>
      <c r="C553" s="27">
        <v>6.8445558547973633</v>
      </c>
      <c r="D553" s="30">
        <v>387.73861694335937</v>
      </c>
    </row>
    <row r="554" spans="1:4" x14ac:dyDescent="0.2">
      <c r="A554" s="28">
        <v>32509</v>
      </c>
      <c r="B554" s="29">
        <v>2.7928873896598816E-2</v>
      </c>
      <c r="C554" s="27">
        <v>8.9200115203857422</v>
      </c>
      <c r="D554" s="30">
        <v>386.9854736328125</v>
      </c>
    </row>
    <row r="555" spans="1:4" x14ac:dyDescent="0.2">
      <c r="A555" s="28">
        <v>32540</v>
      </c>
      <c r="B555" s="29">
        <v>3.0607681721448898E-2</v>
      </c>
      <c r="C555" s="27">
        <v>9.5915355682373047</v>
      </c>
      <c r="D555" s="30">
        <v>383.30355834960937</v>
      </c>
    </row>
    <row r="556" spans="1:4" x14ac:dyDescent="0.2">
      <c r="A556" s="28">
        <v>32568</v>
      </c>
      <c r="B556" s="29">
        <v>3.5812627524137497E-2</v>
      </c>
      <c r="C556" s="27">
        <v>17.00535774230957</v>
      </c>
      <c r="D556" s="30">
        <v>392.78350830078125</v>
      </c>
    </row>
    <row r="557" spans="1:4" x14ac:dyDescent="0.2">
      <c r="A557" s="28">
        <v>32599</v>
      </c>
      <c r="B557" s="29">
        <v>4.7763362526893616E-2</v>
      </c>
      <c r="C557" s="27">
        <v>33.370170593261719</v>
      </c>
      <c r="D557" s="30">
        <v>460.610595703125</v>
      </c>
    </row>
    <row r="558" spans="1:4" x14ac:dyDescent="0.2">
      <c r="A558" s="28">
        <v>32629</v>
      </c>
      <c r="B558" s="29">
        <v>8.524264395236969E-2</v>
      </c>
      <c r="C558" s="27">
        <v>78.468681335449219</v>
      </c>
      <c r="D558" s="30">
        <v>764.65435791015625</v>
      </c>
    </row>
    <row r="559" spans="1:4" x14ac:dyDescent="0.2">
      <c r="A559" s="28">
        <v>32660</v>
      </c>
      <c r="B559" s="29">
        <v>0.18282191455364227</v>
      </c>
      <c r="C559" s="27">
        <v>114.47236633300781</v>
      </c>
      <c r="D559" s="30">
        <v>1472.0064697265625</v>
      </c>
    </row>
    <row r="560" spans="1:4" x14ac:dyDescent="0.2">
      <c r="A560" s="28">
        <v>32690</v>
      </c>
      <c r="B560" s="29">
        <v>0.5423123836517334</v>
      </c>
      <c r="C560" s="27">
        <v>196.63423156738281</v>
      </c>
      <c r="D560" s="30">
        <v>3611.270263671875</v>
      </c>
    </row>
    <row r="561" spans="1:4" x14ac:dyDescent="0.2">
      <c r="A561" s="28">
        <v>32721</v>
      </c>
      <c r="B561" s="29">
        <v>0.74763911962509155</v>
      </c>
      <c r="C561" s="27">
        <v>37.861339569091797</v>
      </c>
      <c r="D561" s="30">
        <v>3909.118896484375</v>
      </c>
    </row>
    <row r="562" spans="1:4" x14ac:dyDescent="0.2">
      <c r="A562" s="28">
        <v>32752</v>
      </c>
      <c r="B562" s="29">
        <v>0.81758362054824829</v>
      </c>
      <c r="C562" s="27">
        <v>9.3553829193115234</v>
      </c>
      <c r="D562" s="30">
        <v>3825.090087890625</v>
      </c>
    </row>
    <row r="563" spans="1:4" x14ac:dyDescent="0.2">
      <c r="A563" s="28">
        <v>32782</v>
      </c>
      <c r="B563" s="29">
        <v>0.86332970857620239</v>
      </c>
      <c r="C563" s="27">
        <v>5.5952792167663574</v>
      </c>
      <c r="D563" s="30">
        <v>3702.75830078125</v>
      </c>
    </row>
    <row r="564" spans="1:4" x14ac:dyDescent="0.2">
      <c r="A564" s="28">
        <v>32813</v>
      </c>
      <c r="B564" s="29">
        <v>0.91961020231246948</v>
      </c>
      <c r="C564" s="27">
        <v>6.5190033912658691</v>
      </c>
      <c r="D564" s="30">
        <v>3731.866943359375</v>
      </c>
    </row>
    <row r="565" spans="1:4" x14ac:dyDescent="0.2">
      <c r="A565" s="28">
        <v>32843</v>
      </c>
      <c r="B565" s="29">
        <v>1.2881251573562622</v>
      </c>
      <c r="C565" s="27">
        <v>40.072952270507813</v>
      </c>
      <c r="D565" s="30">
        <v>4923.568359375</v>
      </c>
    </row>
    <row r="566" spans="1:4" x14ac:dyDescent="0.2">
      <c r="A566" s="28">
        <v>32874</v>
      </c>
      <c r="B566" s="29">
        <v>2.3083837032318115</v>
      </c>
      <c r="C566" s="27">
        <v>79.204925537109375</v>
      </c>
      <c r="D566" s="30">
        <v>8165.22314453125</v>
      </c>
    </row>
    <row r="567" spans="1:4" x14ac:dyDescent="0.2">
      <c r="A567" s="28">
        <v>32905</v>
      </c>
      <c r="B567" s="29">
        <v>3.7296643257141113</v>
      </c>
      <c r="C567" s="27">
        <v>61.570381164550781</v>
      </c>
      <c r="D567" s="30">
        <v>12085.38671875</v>
      </c>
    </row>
    <row r="568" spans="1:4" x14ac:dyDescent="0.2">
      <c r="A568" s="28">
        <v>32933</v>
      </c>
      <c r="B568" s="29">
        <v>7.2924513816833496</v>
      </c>
      <c r="C568" s="27">
        <v>95.525672912597656</v>
      </c>
      <c r="D568" s="30">
        <v>20262.79296875</v>
      </c>
    </row>
    <row r="569" spans="1:4" x14ac:dyDescent="0.2">
      <c r="A569" s="28">
        <v>32964</v>
      </c>
      <c r="B569" s="29">
        <v>8.1217937469482422</v>
      </c>
      <c r="C569" s="27">
        <v>11.372613906860352</v>
      </c>
      <c r="D569" s="30">
        <v>16904.234375</v>
      </c>
    </row>
    <row r="570" spans="1:4" x14ac:dyDescent="0.2">
      <c r="A570" s="28">
        <v>32994</v>
      </c>
      <c r="B570" s="29">
        <v>9.2269611358642578</v>
      </c>
      <c r="C570" s="27">
        <v>13.607429504394531</v>
      </c>
      <c r="D570" s="30">
        <v>10724.3486328125</v>
      </c>
    </row>
    <row r="571" spans="1:4" x14ac:dyDescent="0.2">
      <c r="A571" s="28">
        <v>33025</v>
      </c>
      <c r="B571" s="29">
        <v>10.509312629699707</v>
      </c>
      <c r="C571" s="27">
        <v>13.89787483215332</v>
      </c>
      <c r="D571" s="30">
        <v>5648.3876953125</v>
      </c>
    </row>
    <row r="572" spans="1:4" x14ac:dyDescent="0.2">
      <c r="A572" s="28">
        <v>33055</v>
      </c>
      <c r="B572" s="29">
        <v>11.646988868713379</v>
      </c>
      <c r="C572" s="27">
        <v>10.825410842895508</v>
      </c>
      <c r="D572" s="30">
        <v>2047.653076171875</v>
      </c>
    </row>
    <row r="573" spans="1:4" x14ac:dyDescent="0.2">
      <c r="A573" s="28">
        <v>33086</v>
      </c>
      <c r="B573" s="29">
        <v>13.433368682861328</v>
      </c>
      <c r="C573" s="27">
        <v>15.33769702911377</v>
      </c>
      <c r="D573" s="30">
        <v>1696.771728515625</v>
      </c>
    </row>
    <row r="574" spans="1:4" x14ac:dyDescent="0.2">
      <c r="A574" s="28">
        <v>33117</v>
      </c>
      <c r="B574" s="29">
        <v>15.539366722106934</v>
      </c>
      <c r="C574" s="27">
        <v>15.677363395690918</v>
      </c>
      <c r="D574" s="30">
        <v>1800.6455078125</v>
      </c>
    </row>
    <row r="575" spans="1:4" x14ac:dyDescent="0.2">
      <c r="A575" s="28">
        <v>33147</v>
      </c>
      <c r="B575" s="29">
        <v>16.734407424926758</v>
      </c>
      <c r="C575" s="27">
        <v>7.6904082298278809</v>
      </c>
      <c r="D575" s="30">
        <v>1838.3564453125</v>
      </c>
    </row>
    <row r="576" spans="1:4" x14ac:dyDescent="0.2">
      <c r="A576" s="28">
        <v>33178</v>
      </c>
      <c r="B576" s="29">
        <v>17.768697738647461</v>
      </c>
      <c r="C576" s="27">
        <v>6.1806211471557617</v>
      </c>
      <c r="D576" s="30">
        <v>1832.1988525390625</v>
      </c>
    </row>
    <row r="577" spans="1:4" x14ac:dyDescent="0.2">
      <c r="A577" s="28">
        <v>33208</v>
      </c>
      <c r="B577" s="29">
        <v>18.599609375</v>
      </c>
      <c r="C577" s="27">
        <v>4.6762661933898926</v>
      </c>
      <c r="D577" s="30">
        <v>1343.9287109375</v>
      </c>
    </row>
    <row r="578" spans="1:4" x14ac:dyDescent="0.2">
      <c r="A578" s="28">
        <v>33239</v>
      </c>
      <c r="B578" s="29">
        <v>20.031530380249023</v>
      </c>
      <c r="C578" s="27">
        <v>7.6986618041992187</v>
      </c>
      <c r="D578" s="30">
        <v>767.77301025390625</v>
      </c>
    </row>
    <row r="579" spans="1:4" x14ac:dyDescent="0.2">
      <c r="A579" s="28">
        <v>33270</v>
      </c>
      <c r="B579" s="29">
        <v>25.43812370300293</v>
      </c>
      <c r="C579" s="27">
        <v>26.990415573120117</v>
      </c>
      <c r="D579" s="30">
        <v>582.048583984375</v>
      </c>
    </row>
    <row r="580" spans="1:4" x14ac:dyDescent="0.2">
      <c r="A580" s="28">
        <v>33298</v>
      </c>
      <c r="B580" s="29">
        <v>28.247074127197266</v>
      </c>
      <c r="C580" s="27">
        <v>11.042285919189453</v>
      </c>
      <c r="D580" s="30">
        <v>287.34677124023437</v>
      </c>
    </row>
    <row r="581" spans="1:4" x14ac:dyDescent="0.2">
      <c r="A581" s="28">
        <v>33329</v>
      </c>
      <c r="B581" s="29">
        <v>29.803647994995117</v>
      </c>
      <c r="C581" s="27">
        <v>5.5105667114257812</v>
      </c>
      <c r="D581" s="30">
        <v>266.95892333984375</v>
      </c>
    </row>
    <row r="582" spans="1:4" x14ac:dyDescent="0.2">
      <c r="A582" s="28">
        <v>33359</v>
      </c>
      <c r="B582" s="29">
        <v>30.639490127563477</v>
      </c>
      <c r="C582" s="27">
        <v>2.8044960498809814</v>
      </c>
      <c r="D582" s="30">
        <v>232.06480407714844</v>
      </c>
    </row>
    <row r="583" spans="1:4" x14ac:dyDescent="0.2">
      <c r="A583" s="28">
        <v>33390</v>
      </c>
      <c r="B583" s="29">
        <v>31.596588134765625</v>
      </c>
      <c r="C583" s="27">
        <v>3.1237399578094482</v>
      </c>
      <c r="D583" s="30">
        <v>200.65322875976562</v>
      </c>
    </row>
    <row r="584" spans="1:4" x14ac:dyDescent="0.2">
      <c r="A584" s="28">
        <v>33420</v>
      </c>
      <c r="B584" s="29">
        <v>32.415260314941406</v>
      </c>
      <c r="C584" s="27">
        <v>2.5910143852233887</v>
      </c>
      <c r="D584" s="30">
        <v>178.31451416015625</v>
      </c>
    </row>
    <row r="585" spans="1:4" x14ac:dyDescent="0.2">
      <c r="A585" s="28">
        <v>33451</v>
      </c>
      <c r="B585" s="29">
        <v>32.836944580078125</v>
      </c>
      <c r="C585" s="27">
        <v>1.3008819818496704</v>
      </c>
      <c r="D585" s="30">
        <v>144.443115234375</v>
      </c>
    </row>
    <row r="586" spans="1:4" x14ac:dyDescent="0.2">
      <c r="A586" s="28">
        <v>33482</v>
      </c>
      <c r="B586" s="29">
        <v>33.4169921875</v>
      </c>
      <c r="C586" s="27">
        <v>1.7664481401443481</v>
      </c>
      <c r="D586" s="30">
        <v>115.04732513427734</v>
      </c>
    </row>
    <row r="587" spans="1:4" x14ac:dyDescent="0.2">
      <c r="A587" s="28">
        <v>33512</v>
      </c>
      <c r="B587" s="29">
        <v>33.868392944335938</v>
      </c>
      <c r="C587" s="27">
        <v>1.3508120775222778</v>
      </c>
      <c r="D587" s="30">
        <v>102.38776397705078</v>
      </c>
    </row>
    <row r="588" spans="1:4" x14ac:dyDescent="0.2">
      <c r="A588" s="28">
        <v>33543</v>
      </c>
      <c r="B588" s="29">
        <v>34.000114440917969</v>
      </c>
      <c r="C588" s="27">
        <v>0.3889215886592865</v>
      </c>
      <c r="D588" s="30">
        <v>91.348373413085937</v>
      </c>
    </row>
    <row r="589" spans="1:4" x14ac:dyDescent="0.2">
      <c r="A589" s="28">
        <v>33573</v>
      </c>
      <c r="B589" s="29">
        <v>34.220848083496094</v>
      </c>
      <c r="C589" s="27">
        <v>0.64921438694000244</v>
      </c>
      <c r="D589" s="30">
        <v>83.986915588378906</v>
      </c>
    </row>
    <row r="590" spans="1:4" x14ac:dyDescent="0.2">
      <c r="A590" s="28">
        <v>33604</v>
      </c>
      <c r="B590" s="29">
        <v>35.262069702148437</v>
      </c>
      <c r="C590" s="27">
        <v>3.0426528453826904</v>
      </c>
      <c r="D590" s="30">
        <v>76.032829284667969</v>
      </c>
    </row>
    <row r="591" spans="1:4" x14ac:dyDescent="0.2">
      <c r="A591" s="28">
        <v>33635</v>
      </c>
      <c r="B591" s="29">
        <v>36.021629333496094</v>
      </c>
      <c r="C591" s="27">
        <v>2.1540415287017822</v>
      </c>
      <c r="D591" s="30">
        <v>41.604900360107422</v>
      </c>
    </row>
    <row r="592" spans="1:4" x14ac:dyDescent="0.2">
      <c r="A592" s="28">
        <v>33664</v>
      </c>
      <c r="B592" s="29">
        <v>36.777942657470703</v>
      </c>
      <c r="C592" s="27">
        <v>2.0996088981628418</v>
      </c>
      <c r="D592" s="30">
        <v>30.200893402099609</v>
      </c>
    </row>
    <row r="593" spans="1:4" x14ac:dyDescent="0.2">
      <c r="A593" s="28">
        <v>33695</v>
      </c>
      <c r="B593" s="29">
        <v>37.251182556152344</v>
      </c>
      <c r="C593" s="27">
        <v>1.2867492437362671</v>
      </c>
      <c r="D593" s="30">
        <v>24.988668441772461</v>
      </c>
    </row>
    <row r="594" spans="1:4" x14ac:dyDescent="0.2">
      <c r="A594" s="28">
        <v>33725</v>
      </c>
      <c r="B594" s="29">
        <v>37.501907348632813</v>
      </c>
      <c r="C594" s="27">
        <v>0.67306530475616455</v>
      </c>
      <c r="D594" s="30">
        <v>22.397294998168945</v>
      </c>
    </row>
    <row r="595" spans="1:4" x14ac:dyDescent="0.2">
      <c r="A595" s="28">
        <v>33756</v>
      </c>
      <c r="B595" s="29">
        <v>37.795951843261719</v>
      </c>
      <c r="C595" s="27">
        <v>0.78407877683639526</v>
      </c>
      <c r="D595" s="30">
        <v>19.620357513427734</v>
      </c>
    </row>
    <row r="596" spans="1:4" x14ac:dyDescent="0.2">
      <c r="A596" s="28">
        <v>33786</v>
      </c>
      <c r="B596" s="29">
        <v>38.449371337890625</v>
      </c>
      <c r="C596" s="27">
        <v>1.7288081645965576</v>
      </c>
      <c r="D596" s="30">
        <v>18.615032196044922</v>
      </c>
    </row>
    <row r="597" spans="1:4" x14ac:dyDescent="0.2">
      <c r="A597" s="28">
        <v>33817</v>
      </c>
      <c r="B597" s="29">
        <v>39.024818420410156</v>
      </c>
      <c r="C597" s="27">
        <v>1.496635913848877</v>
      </c>
      <c r="D597" s="30">
        <v>18.844244003295898</v>
      </c>
    </row>
    <row r="598" spans="1:4" x14ac:dyDescent="0.2">
      <c r="A598" s="28">
        <v>33848</v>
      </c>
      <c r="B598" s="29">
        <v>39.428237915039062</v>
      </c>
      <c r="C598" s="27">
        <v>1.0337511301040649</v>
      </c>
      <c r="D598" s="30">
        <v>17.988590240478516</v>
      </c>
    </row>
    <row r="599" spans="1:4" x14ac:dyDescent="0.2">
      <c r="A599" s="28">
        <v>33878</v>
      </c>
      <c r="B599" s="29">
        <v>39.927360534667969</v>
      </c>
      <c r="C599" s="27">
        <v>1.2659014463424683</v>
      </c>
      <c r="D599" s="30">
        <v>17.889739990234375</v>
      </c>
    </row>
    <row r="600" spans="1:4" x14ac:dyDescent="0.2">
      <c r="A600" s="28">
        <v>33909</v>
      </c>
      <c r="B600" s="29">
        <v>40.111404418945313</v>
      </c>
      <c r="C600" s="27">
        <v>0.46094679832458496</v>
      </c>
      <c r="D600" s="30">
        <v>17.974321365356445</v>
      </c>
    </row>
    <row r="601" spans="1:4" x14ac:dyDescent="0.2">
      <c r="A601" s="28">
        <v>33939</v>
      </c>
      <c r="B601" s="29">
        <v>40.225200653076172</v>
      </c>
      <c r="C601" s="27">
        <v>0.28370043635368347</v>
      </c>
      <c r="D601" s="30">
        <v>17.545890808105469</v>
      </c>
    </row>
    <row r="602" spans="1:4" x14ac:dyDescent="0.2">
      <c r="A602" s="28">
        <v>33970</v>
      </c>
      <c r="B602" s="29">
        <v>40.560024261474609</v>
      </c>
      <c r="C602" s="27">
        <v>0.83237272500991821</v>
      </c>
      <c r="D602" s="30">
        <v>15.024514198303223</v>
      </c>
    </row>
    <row r="603" spans="1:4" x14ac:dyDescent="0.2">
      <c r="A603" s="28">
        <v>34001</v>
      </c>
      <c r="B603" s="29">
        <v>40.856292724609375</v>
      </c>
      <c r="C603" s="27">
        <v>0.73044449090957642</v>
      </c>
      <c r="D603" s="30">
        <v>13.42155647277832</v>
      </c>
    </row>
    <row r="604" spans="1:4" x14ac:dyDescent="0.2">
      <c r="A604" s="28">
        <v>34029</v>
      </c>
      <c r="B604" s="29">
        <v>41.163471221923828</v>
      </c>
      <c r="C604" s="27">
        <v>0.75185114145278931</v>
      </c>
      <c r="D604" s="30">
        <v>11.924344062805176</v>
      </c>
    </row>
    <row r="605" spans="1:4" x14ac:dyDescent="0.2">
      <c r="A605" s="28">
        <v>34060</v>
      </c>
      <c r="B605" s="29">
        <v>41.593765258789063</v>
      </c>
      <c r="C605" s="27">
        <v>1.0453298091888428</v>
      </c>
      <c r="D605" s="30">
        <v>11.657569885253906</v>
      </c>
    </row>
    <row r="606" spans="1:4" x14ac:dyDescent="0.2">
      <c r="A606" s="28">
        <v>34090</v>
      </c>
      <c r="B606" s="29">
        <v>42.128890991210938</v>
      </c>
      <c r="C606" s="27">
        <v>1.2865527868270874</v>
      </c>
      <c r="D606" s="30">
        <v>12.337995529174805</v>
      </c>
    </row>
    <row r="607" spans="1:4" x14ac:dyDescent="0.2">
      <c r="A607" s="28">
        <v>34121</v>
      </c>
      <c r="B607" s="29">
        <v>42.431926727294922</v>
      </c>
      <c r="C607" s="27">
        <v>0.71930623054504395</v>
      </c>
      <c r="D607" s="30">
        <v>12.26579761505127</v>
      </c>
    </row>
    <row r="608" spans="1:4" x14ac:dyDescent="0.2">
      <c r="A608" s="28">
        <v>34151</v>
      </c>
      <c r="B608" s="29">
        <v>42.568431854248047</v>
      </c>
      <c r="C608" s="27">
        <v>0.32170382142066956</v>
      </c>
      <c r="D608" s="30">
        <v>10.712945938110352</v>
      </c>
    </row>
    <row r="609" spans="1:4" x14ac:dyDescent="0.2">
      <c r="A609" s="28">
        <v>34182</v>
      </c>
      <c r="B609" s="29">
        <v>42.575252532958984</v>
      </c>
      <c r="C609" s="27">
        <v>1.6022857278585434E-2</v>
      </c>
      <c r="D609" s="30">
        <v>9.0978879928588867</v>
      </c>
    </row>
    <row r="610" spans="1:4" x14ac:dyDescent="0.2">
      <c r="A610" s="28">
        <v>34213</v>
      </c>
      <c r="B610" s="29">
        <v>42.926109313964844</v>
      </c>
      <c r="C610" s="27">
        <v>0.82408618927001953</v>
      </c>
      <c r="D610" s="30">
        <v>8.8714876174926758</v>
      </c>
    </row>
    <row r="611" spans="1:4" x14ac:dyDescent="0.2">
      <c r="A611" s="28">
        <v>34243</v>
      </c>
      <c r="B611" s="29">
        <v>43.168766021728516</v>
      </c>
      <c r="C611" s="27">
        <v>0.56528931856155396</v>
      </c>
      <c r="D611" s="30">
        <v>8.1182565689086914</v>
      </c>
    </row>
    <row r="612" spans="1:4" x14ac:dyDescent="0.2">
      <c r="A612" s="28">
        <v>34274</v>
      </c>
      <c r="B612" s="29">
        <v>43.193443298339844</v>
      </c>
      <c r="C612" s="27">
        <v>5.7164657860994339E-2</v>
      </c>
      <c r="D612" s="30">
        <v>7.6836972236633301</v>
      </c>
    </row>
    <row r="613" spans="1:4" x14ac:dyDescent="0.2">
      <c r="A613" s="28">
        <v>34304</v>
      </c>
      <c r="B613" s="29">
        <v>43.187774658203125</v>
      </c>
      <c r="C613" s="27">
        <v>-1.3123843818902969E-2</v>
      </c>
      <c r="D613" s="30">
        <v>7.3649702072143555</v>
      </c>
    </row>
    <row r="614" spans="1:4" x14ac:dyDescent="0.2">
      <c r="A614" s="28">
        <v>34335</v>
      </c>
      <c r="B614" s="29">
        <v>43.23126220703125</v>
      </c>
      <c r="C614" s="27">
        <v>0.10069411993026733</v>
      </c>
      <c r="D614" s="30">
        <v>6.5858883857727051</v>
      </c>
    </row>
    <row r="615" spans="1:4" x14ac:dyDescent="0.2">
      <c r="A615" s="28">
        <v>34366</v>
      </c>
      <c r="B615" s="29">
        <v>43.229732513427734</v>
      </c>
      <c r="C615" s="27">
        <v>-3.5383969079703093E-3</v>
      </c>
      <c r="D615" s="30">
        <v>5.809239387512207</v>
      </c>
    </row>
    <row r="616" spans="1:4" x14ac:dyDescent="0.2">
      <c r="A616" s="28">
        <v>34394</v>
      </c>
      <c r="B616" s="29">
        <v>43.289989471435547</v>
      </c>
      <c r="C616" s="27">
        <v>0.13938777148723602</v>
      </c>
      <c r="D616" s="30">
        <v>5.1660323143005371</v>
      </c>
    </row>
    <row r="617" spans="1:4" x14ac:dyDescent="0.2">
      <c r="A617" s="28">
        <v>34425</v>
      </c>
      <c r="B617" s="29">
        <v>43.395366668701172</v>
      </c>
      <c r="C617" s="27">
        <v>0.24342162907123566</v>
      </c>
      <c r="D617" s="30">
        <v>4.3314218521118164</v>
      </c>
    </row>
    <row r="618" spans="1:4" x14ac:dyDescent="0.2">
      <c r="A618" s="28">
        <v>34455</v>
      </c>
      <c r="B618" s="29">
        <v>43.5457763671875</v>
      </c>
      <c r="C618" s="27">
        <v>0.34660312533378601</v>
      </c>
      <c r="D618" s="30">
        <v>3.363215446472168</v>
      </c>
    </row>
    <row r="619" spans="1:4" x14ac:dyDescent="0.2">
      <c r="A619" s="28">
        <v>34486</v>
      </c>
      <c r="B619" s="29">
        <v>43.71429443359375</v>
      </c>
      <c r="C619" s="27">
        <v>0.38699060678482056</v>
      </c>
      <c r="D619" s="30">
        <v>3.0221765041351318</v>
      </c>
    </row>
    <row r="620" spans="1:4" x14ac:dyDescent="0.2">
      <c r="A620" s="28">
        <v>34516</v>
      </c>
      <c r="B620" s="29">
        <v>44.117881774902344</v>
      </c>
      <c r="C620" s="27">
        <v>0.92323881387710571</v>
      </c>
      <c r="D620" s="30">
        <v>3.6399037837982178</v>
      </c>
    </row>
    <row r="621" spans="1:4" x14ac:dyDescent="0.2">
      <c r="A621" s="28">
        <v>34547</v>
      </c>
      <c r="B621" s="29">
        <v>44.208904266357422</v>
      </c>
      <c r="C621" s="27">
        <v>0.20631654560565948</v>
      </c>
      <c r="D621" s="30">
        <v>3.837092399597168</v>
      </c>
    </row>
    <row r="622" spans="1:4" x14ac:dyDescent="0.2">
      <c r="A622" s="28">
        <v>34578</v>
      </c>
      <c r="B622" s="29">
        <v>44.511474609375</v>
      </c>
      <c r="C622" s="27">
        <v>0.68441039323806763</v>
      </c>
      <c r="D622" s="30">
        <v>3.6932425498962402</v>
      </c>
    </row>
    <row r="623" spans="1:4" x14ac:dyDescent="0.2">
      <c r="A623" s="28">
        <v>34608</v>
      </c>
      <c r="B623" s="29">
        <v>44.654109954833984</v>
      </c>
      <c r="C623" s="27">
        <v>0.32044622302055359</v>
      </c>
      <c r="D623" s="30">
        <v>3.4407839775085449</v>
      </c>
    </row>
    <row r="624" spans="1:4" x14ac:dyDescent="0.2">
      <c r="A624" s="28">
        <v>34639</v>
      </c>
      <c r="B624" s="29">
        <v>44.755069732666016</v>
      </c>
      <c r="C624" s="27">
        <v>0.22609291970729828</v>
      </c>
      <c r="D624" s="30">
        <v>3.615424633026123</v>
      </c>
    </row>
    <row r="625" spans="1:4" x14ac:dyDescent="0.2">
      <c r="A625" s="28">
        <v>34669</v>
      </c>
      <c r="B625" s="29">
        <v>44.852397918701172</v>
      </c>
      <c r="C625" s="27">
        <v>0.2174685150384903</v>
      </c>
      <c r="D625" s="30">
        <v>3.8543853759765625</v>
      </c>
    </row>
    <row r="626" spans="1:4" x14ac:dyDescent="0.2">
      <c r="A626" s="28">
        <v>34700</v>
      </c>
      <c r="B626" s="29">
        <v>45.411243438720703</v>
      </c>
      <c r="C626" s="27">
        <v>1.2459657192230225</v>
      </c>
      <c r="D626" s="30">
        <v>5.0426034927368164</v>
      </c>
    </row>
    <row r="627" spans="1:4" x14ac:dyDescent="0.2">
      <c r="A627" s="28">
        <v>34731</v>
      </c>
      <c r="B627" s="29">
        <v>45.410003662109375</v>
      </c>
      <c r="C627" s="27">
        <v>-2.7301092632114887E-3</v>
      </c>
      <c r="D627" s="30">
        <v>5.0434527397155762</v>
      </c>
    </row>
    <row r="628" spans="1:4" x14ac:dyDescent="0.2">
      <c r="A628" s="28">
        <v>34759</v>
      </c>
      <c r="B628" s="29">
        <v>45.205982208251953</v>
      </c>
      <c r="C628" s="27">
        <v>-0.44928747415542603</v>
      </c>
      <c r="D628" s="30">
        <v>4.4259486198425293</v>
      </c>
    </row>
    <row r="629" spans="1:4" x14ac:dyDescent="0.2">
      <c r="A629" s="28">
        <v>34790</v>
      </c>
      <c r="B629" s="29">
        <v>45.412723541259766</v>
      </c>
      <c r="C629" s="27">
        <v>0.45733180642127991</v>
      </c>
      <c r="D629" s="30">
        <v>4.6487841606140137</v>
      </c>
    </row>
    <row r="630" spans="1:4" x14ac:dyDescent="0.2">
      <c r="A630" s="28">
        <v>34820</v>
      </c>
      <c r="B630" s="29">
        <v>45.422271728515625</v>
      </c>
      <c r="C630" s="27">
        <v>2.1025357767939568E-2</v>
      </c>
      <c r="D630" s="30">
        <v>4.3092474937438965</v>
      </c>
    </row>
    <row r="631" spans="1:4" x14ac:dyDescent="0.2">
      <c r="A631" s="28">
        <v>34851</v>
      </c>
      <c r="B631" s="29">
        <v>45.328727722167969</v>
      </c>
      <c r="C631" s="27">
        <v>-0.2059430330991745</v>
      </c>
      <c r="D631" s="30">
        <v>3.6931474208831787</v>
      </c>
    </row>
    <row r="632" spans="1:4" x14ac:dyDescent="0.2">
      <c r="A632" s="28">
        <v>34881</v>
      </c>
      <c r="B632" s="29">
        <v>45.512630462646484</v>
      </c>
      <c r="C632" s="27">
        <v>0.40570902824401855</v>
      </c>
      <c r="D632" s="30">
        <v>3.1614134311676025</v>
      </c>
    </row>
    <row r="633" spans="1:4" x14ac:dyDescent="0.2">
      <c r="A633" s="28">
        <v>34912</v>
      </c>
      <c r="B633" s="29">
        <v>45.402336120605469</v>
      </c>
      <c r="C633" s="27">
        <v>-0.24233788251876831</v>
      </c>
      <c r="D633" s="30">
        <v>2.6995282173156738</v>
      </c>
    </row>
    <row r="634" spans="1:4" x14ac:dyDescent="0.2">
      <c r="A634" s="28">
        <v>34943</v>
      </c>
      <c r="B634" s="29">
        <v>45.476993560791016</v>
      </c>
      <c r="C634" s="27">
        <v>0.16443523764610291</v>
      </c>
      <c r="D634" s="30">
        <v>2.1691462993621826</v>
      </c>
    </row>
    <row r="635" spans="1:4" x14ac:dyDescent="0.2">
      <c r="A635" s="28">
        <v>34973</v>
      </c>
      <c r="B635" s="29">
        <v>45.631603240966797</v>
      </c>
      <c r="C635" s="27">
        <v>0.33997339010238647</v>
      </c>
      <c r="D635" s="30">
        <v>2.1890332698822021</v>
      </c>
    </row>
    <row r="636" spans="1:4" x14ac:dyDescent="0.2">
      <c r="A636" s="28">
        <v>35004</v>
      </c>
      <c r="B636" s="29">
        <v>45.527374267578125</v>
      </c>
      <c r="C636" s="27">
        <v>-0.22841401398181915</v>
      </c>
      <c r="D636" s="30">
        <v>1.725624680519104</v>
      </c>
    </row>
    <row r="637" spans="1:4" x14ac:dyDescent="0.2">
      <c r="A637" s="28">
        <v>35034</v>
      </c>
      <c r="B637" s="29">
        <v>45.573516845703125</v>
      </c>
      <c r="C637" s="27">
        <v>0.10135128349065781</v>
      </c>
      <c r="D637" s="30">
        <v>1.6077600717544556</v>
      </c>
    </row>
    <row r="638" spans="1:4" x14ac:dyDescent="0.2">
      <c r="A638" s="28">
        <v>35065</v>
      </c>
      <c r="B638" s="29">
        <v>45.710140228271484</v>
      </c>
      <c r="C638" s="27">
        <v>0.299786776304245</v>
      </c>
      <c r="D638" s="30">
        <v>0.6581999659538269</v>
      </c>
    </row>
    <row r="639" spans="1:4" x14ac:dyDescent="0.2">
      <c r="A639" s="28">
        <v>35096</v>
      </c>
      <c r="B639" s="29">
        <v>45.561599731445313</v>
      </c>
      <c r="C639" s="27">
        <v>-0.32496181130409241</v>
      </c>
      <c r="D639" s="30">
        <v>0.33383849263191223</v>
      </c>
    </row>
    <row r="640" spans="1:4" x14ac:dyDescent="0.2">
      <c r="A640" s="28">
        <v>35125</v>
      </c>
      <c r="B640" s="29">
        <v>45.3157958984375</v>
      </c>
      <c r="C640" s="27">
        <v>-0.53949779272079468</v>
      </c>
      <c r="D640" s="30">
        <v>0.24291849136352539</v>
      </c>
    </row>
    <row r="641" spans="1:4" x14ac:dyDescent="0.2">
      <c r="A641" s="28">
        <v>35156</v>
      </c>
      <c r="B641" s="29">
        <v>45.316490173339844</v>
      </c>
      <c r="C641" s="27">
        <v>1.5320813981816173E-3</v>
      </c>
      <c r="D641" s="30">
        <v>-0.21190838515758514</v>
      </c>
    </row>
    <row r="642" spans="1:4" x14ac:dyDescent="0.2">
      <c r="A642" s="28">
        <v>35186</v>
      </c>
      <c r="B642" s="29">
        <v>45.276069641113281</v>
      </c>
      <c r="C642" s="27">
        <v>-8.9196078479290009E-2</v>
      </c>
      <c r="D642" s="30">
        <v>-0.32187312841415405</v>
      </c>
    </row>
    <row r="643" spans="1:4" x14ac:dyDescent="0.2">
      <c r="A643" s="28">
        <v>35217</v>
      </c>
      <c r="B643" s="29">
        <v>45.277244567871094</v>
      </c>
      <c r="C643" s="27">
        <v>2.5950281415134668E-3</v>
      </c>
      <c r="D643" s="30">
        <v>-0.11357732117176056</v>
      </c>
    </row>
    <row r="644" spans="1:4" x14ac:dyDescent="0.2">
      <c r="A644" s="28">
        <v>35247</v>
      </c>
      <c r="B644" s="29">
        <v>45.522735595703125</v>
      </c>
      <c r="C644" s="27">
        <v>0.54219514131546021</v>
      </c>
      <c r="D644" s="30">
        <v>2.2202920168638229E-2</v>
      </c>
    </row>
    <row r="645" spans="1:4" x14ac:dyDescent="0.2">
      <c r="A645" s="28">
        <v>35278</v>
      </c>
      <c r="B645" s="29">
        <v>45.487476348876953</v>
      </c>
      <c r="C645" s="27">
        <v>-7.7454149723052979E-2</v>
      </c>
      <c r="D645" s="30">
        <v>0.18752388656139374</v>
      </c>
    </row>
    <row r="646" spans="1:4" x14ac:dyDescent="0.2">
      <c r="A646" s="28">
        <v>35309</v>
      </c>
      <c r="B646" s="29">
        <v>45.570072174072266</v>
      </c>
      <c r="C646" s="27">
        <v>0.18157926201820374</v>
      </c>
      <c r="D646" s="30">
        <v>0.20467187464237213</v>
      </c>
    </row>
    <row r="647" spans="1:4" x14ac:dyDescent="0.2">
      <c r="A647" s="28">
        <v>35339</v>
      </c>
      <c r="B647" s="29">
        <v>45.799789428710937</v>
      </c>
      <c r="C647" s="27">
        <v>0.50409674644470215</v>
      </c>
      <c r="D647" s="30">
        <v>0.36857390403747559</v>
      </c>
    </row>
    <row r="648" spans="1:4" x14ac:dyDescent="0.2">
      <c r="A648" s="28">
        <v>35370</v>
      </c>
      <c r="B648" s="29">
        <v>45.728652954101563</v>
      </c>
      <c r="C648" s="27">
        <v>-0.15532052516937256</v>
      </c>
      <c r="D648" s="30">
        <v>0.4421047568321228</v>
      </c>
    </row>
    <row r="649" spans="1:4" x14ac:dyDescent="0.2">
      <c r="A649" s="28">
        <v>35400</v>
      </c>
      <c r="B649" s="29">
        <v>45.598270416259766</v>
      </c>
      <c r="C649" s="27">
        <v>-0.28512218594551086</v>
      </c>
      <c r="D649" s="30">
        <v>5.4315689951181412E-2</v>
      </c>
    </row>
    <row r="650" spans="1:4" x14ac:dyDescent="0.2">
      <c r="A650" s="28">
        <v>35431</v>
      </c>
      <c r="B650" s="29">
        <v>45.811241149902344</v>
      </c>
      <c r="C650" s="27">
        <v>0.46705880761146545</v>
      </c>
      <c r="D650" s="30">
        <v>0.2211783230304718</v>
      </c>
    </row>
    <row r="651" spans="1:4" x14ac:dyDescent="0.2">
      <c r="A651" s="28">
        <v>35462</v>
      </c>
      <c r="B651" s="29">
        <v>45.987384796142578</v>
      </c>
      <c r="C651" s="27">
        <v>0.38449874520301819</v>
      </c>
      <c r="D651" s="30">
        <v>0.93452614545822144</v>
      </c>
    </row>
    <row r="652" spans="1:4" x14ac:dyDescent="0.2">
      <c r="A652" s="28">
        <v>35490</v>
      </c>
      <c r="B652" s="29">
        <v>45.760688781738281</v>
      </c>
      <c r="C652" s="27">
        <v>-0.4929526150226593</v>
      </c>
      <c r="D652" s="30">
        <v>0.98176115751266479</v>
      </c>
    </row>
    <row r="653" spans="1:4" x14ac:dyDescent="0.2">
      <c r="A653" s="28">
        <v>35521</v>
      </c>
      <c r="B653" s="29">
        <v>45.609447479248047</v>
      </c>
      <c r="C653" s="27">
        <v>-0.33050486445426941</v>
      </c>
      <c r="D653" s="30">
        <v>0.64646953344345093</v>
      </c>
    </row>
    <row r="654" spans="1:4" x14ac:dyDescent="0.2">
      <c r="A654" s="28">
        <v>35551</v>
      </c>
      <c r="B654" s="29">
        <v>45.571598052978516</v>
      </c>
      <c r="C654" s="27">
        <v>-8.2985937595367432E-2</v>
      </c>
      <c r="D654" s="30">
        <v>0.65272539854049683</v>
      </c>
    </row>
    <row r="655" spans="1:4" x14ac:dyDescent="0.2">
      <c r="A655" s="28">
        <v>35582</v>
      </c>
      <c r="B655" s="29">
        <v>45.675361633300781</v>
      </c>
      <c r="C655" s="27">
        <v>0.22769352793693542</v>
      </c>
      <c r="D655" s="30">
        <v>0.87928730249404907</v>
      </c>
    </row>
    <row r="656" spans="1:4" x14ac:dyDescent="0.2">
      <c r="A656" s="28">
        <v>35612</v>
      </c>
      <c r="B656" s="29">
        <v>45.776866912841797</v>
      </c>
      <c r="C656" s="27">
        <v>0.22223202884197235</v>
      </c>
      <c r="D656" s="30">
        <v>0.55825144052505493</v>
      </c>
    </row>
    <row r="657" spans="1:4" x14ac:dyDescent="0.2">
      <c r="A657" s="28">
        <v>35643</v>
      </c>
      <c r="B657" s="29">
        <v>45.852195739746094</v>
      </c>
      <c r="C657" s="27">
        <v>0.16455653309822083</v>
      </c>
      <c r="D657" s="30">
        <v>0.80180174112319946</v>
      </c>
    </row>
    <row r="658" spans="1:4" x14ac:dyDescent="0.2">
      <c r="A658" s="28">
        <v>35674</v>
      </c>
      <c r="B658" s="29">
        <v>45.830238342285156</v>
      </c>
      <c r="C658" s="27">
        <v>-4.7887340188026428E-2</v>
      </c>
      <c r="D658" s="30">
        <v>0.57091456651687622</v>
      </c>
    </row>
    <row r="659" spans="1:4" x14ac:dyDescent="0.2">
      <c r="A659" s="28">
        <v>35704</v>
      </c>
      <c r="B659" s="29">
        <v>45.758441925048828</v>
      </c>
      <c r="C659" s="27">
        <v>-0.15665730834007263</v>
      </c>
      <c r="D659" s="30">
        <v>-9.0278804302215576E-2</v>
      </c>
    </row>
    <row r="660" spans="1:4" x14ac:dyDescent="0.2">
      <c r="A660" s="28">
        <v>35735</v>
      </c>
      <c r="B660" s="29">
        <v>45.670009613037109</v>
      </c>
      <c r="C660" s="27">
        <v>-0.19325901567935944</v>
      </c>
      <c r="D660" s="30">
        <v>-0.12824200093746185</v>
      </c>
    </row>
    <row r="661" spans="1:4" x14ac:dyDescent="0.2">
      <c r="A661" s="28">
        <v>35765</v>
      </c>
      <c r="B661" s="29">
        <v>45.747821807861328</v>
      </c>
      <c r="C661" s="27">
        <v>0.17037919163703918</v>
      </c>
      <c r="D661" s="30">
        <v>0.32797601819038391</v>
      </c>
    </row>
    <row r="662" spans="1:4" x14ac:dyDescent="0.2">
      <c r="A662" s="28">
        <v>35796</v>
      </c>
      <c r="B662" s="29">
        <v>46.035385131835938</v>
      </c>
      <c r="C662" s="27">
        <v>0.62858366966247559</v>
      </c>
      <c r="D662" s="30">
        <v>0.48927724361419678</v>
      </c>
    </row>
    <row r="663" spans="1:4" x14ac:dyDescent="0.2">
      <c r="A663" s="28">
        <v>35827</v>
      </c>
      <c r="B663" s="29">
        <v>46.195903778076172</v>
      </c>
      <c r="C663" s="27">
        <v>0.34868535399436951</v>
      </c>
      <c r="D663" s="30">
        <v>0.45342648029327393</v>
      </c>
    </row>
    <row r="664" spans="1:4" x14ac:dyDescent="0.2">
      <c r="A664" s="28">
        <v>35855</v>
      </c>
      <c r="B664" s="29">
        <v>46.137870788574219</v>
      </c>
      <c r="C664" s="27">
        <v>-0.1256236732006073</v>
      </c>
      <c r="D664" s="30">
        <v>0.82424896955490112</v>
      </c>
    </row>
    <row r="665" spans="1:4" x14ac:dyDescent="0.2">
      <c r="A665" s="28">
        <v>35886</v>
      </c>
      <c r="B665" s="29">
        <v>46.143077850341797</v>
      </c>
      <c r="C665" s="27">
        <v>1.1285873129963875E-2</v>
      </c>
      <c r="D665" s="30">
        <v>1.1699995994567871</v>
      </c>
    </row>
    <row r="666" spans="1:4" x14ac:dyDescent="0.2">
      <c r="A666" s="28">
        <v>35916</v>
      </c>
      <c r="B666" s="29">
        <v>46.109756469726563</v>
      </c>
      <c r="C666" s="27">
        <v>-7.2213172912597656E-2</v>
      </c>
      <c r="D666" s="30">
        <v>1.1809074878692627</v>
      </c>
    </row>
    <row r="667" spans="1:4" x14ac:dyDescent="0.2">
      <c r="A667" s="28">
        <v>35947</v>
      </c>
      <c r="B667" s="29">
        <v>46.197780609130859</v>
      </c>
      <c r="C667" s="27">
        <v>0.19090133905410767</v>
      </c>
      <c r="D667" s="30">
        <v>1.1437653303146362</v>
      </c>
    </row>
    <row r="668" spans="1:4" x14ac:dyDescent="0.2">
      <c r="A668" s="28">
        <v>35977</v>
      </c>
      <c r="B668" s="29">
        <v>46.342166900634766</v>
      </c>
      <c r="C668" s="27">
        <v>0.31253945827484131</v>
      </c>
      <c r="D668" s="30">
        <v>1.2349032163619995</v>
      </c>
    </row>
    <row r="669" spans="1:4" x14ac:dyDescent="0.2">
      <c r="A669" s="28">
        <v>36008</v>
      </c>
      <c r="B669" s="29">
        <v>46.351524353027344</v>
      </c>
      <c r="C669" s="27">
        <v>2.0192090421915054E-2</v>
      </c>
      <c r="D669" s="30">
        <v>1.0889960527420044</v>
      </c>
    </row>
    <row r="670" spans="1:4" x14ac:dyDescent="0.2">
      <c r="A670" s="28">
        <v>36039</v>
      </c>
      <c r="B670" s="29">
        <v>46.337192535400391</v>
      </c>
      <c r="C670" s="27">
        <v>-3.0919840559363365E-2</v>
      </c>
      <c r="D670" s="30">
        <v>1.106156587600708</v>
      </c>
    </row>
    <row r="671" spans="1:4" x14ac:dyDescent="0.2">
      <c r="A671" s="28">
        <v>36069</v>
      </c>
      <c r="B671" s="29">
        <v>46.167667388916016</v>
      </c>
      <c r="C671" s="27">
        <v>-0.36585113406181335</v>
      </c>
      <c r="D671" s="30">
        <v>0.89431685209274292</v>
      </c>
    </row>
    <row r="672" spans="1:4" x14ac:dyDescent="0.2">
      <c r="A672" s="28">
        <v>36100</v>
      </c>
      <c r="B672" s="29">
        <v>46.058048248291016</v>
      </c>
      <c r="C672" s="27">
        <v>-0.23743703961372375</v>
      </c>
      <c r="D672" s="30">
        <v>0.84965741634368896</v>
      </c>
    </row>
    <row r="673" spans="1:4" x14ac:dyDescent="0.2">
      <c r="A673" s="28">
        <v>36130</v>
      </c>
      <c r="B673" s="29">
        <v>46.051807403564453</v>
      </c>
      <c r="C673" s="27">
        <v>-1.3549954630434513E-2</v>
      </c>
      <c r="D673" s="30">
        <v>0.66448104381561279</v>
      </c>
    </row>
    <row r="674" spans="1:4" x14ac:dyDescent="0.2">
      <c r="A674" s="28">
        <v>36161</v>
      </c>
      <c r="B674" s="29">
        <v>46.268901824951172</v>
      </c>
      <c r="C674" s="27">
        <v>0.47141346335411072</v>
      </c>
      <c r="D674" s="30">
        <v>0.50725477933883667</v>
      </c>
    </row>
    <row r="675" spans="1:4" x14ac:dyDescent="0.2">
      <c r="A675" s="28">
        <v>36192</v>
      </c>
      <c r="B675" s="29">
        <v>46.194572448730469</v>
      </c>
      <c r="C675" s="27">
        <v>-0.16064651310443878</v>
      </c>
      <c r="D675" s="30">
        <v>-2.8819206636399031E-3</v>
      </c>
    </row>
    <row r="676" spans="1:4" x14ac:dyDescent="0.2">
      <c r="A676" s="28">
        <v>36220</v>
      </c>
      <c r="B676" s="29">
        <v>45.847740173339844</v>
      </c>
      <c r="C676" s="27">
        <v>-0.75080740451812744</v>
      </c>
      <c r="D676" s="30">
        <v>-0.62883400917053223</v>
      </c>
    </row>
    <row r="677" spans="1:4" x14ac:dyDescent="0.2">
      <c r="A677" s="28">
        <v>36251</v>
      </c>
      <c r="B677" s="29">
        <v>45.802837371826172</v>
      </c>
      <c r="C677" s="27">
        <v>-9.7938962280750275E-2</v>
      </c>
      <c r="D677" s="30">
        <v>-0.73735976219177246</v>
      </c>
    </row>
    <row r="678" spans="1:4" x14ac:dyDescent="0.2">
      <c r="A678" s="28">
        <v>36281</v>
      </c>
      <c r="B678" s="29">
        <v>45.577323913574219</v>
      </c>
      <c r="C678" s="27">
        <v>-0.49235695600509644</v>
      </c>
      <c r="D678" s="30">
        <v>-1.1547069549560547</v>
      </c>
    </row>
    <row r="679" spans="1:4" x14ac:dyDescent="0.2">
      <c r="A679" s="28">
        <v>36312</v>
      </c>
      <c r="B679" s="29">
        <v>45.574554443359375</v>
      </c>
      <c r="C679" s="27">
        <v>-6.0764211229979992E-3</v>
      </c>
      <c r="D679" s="30">
        <v>-1.3490391969680786</v>
      </c>
    </row>
    <row r="680" spans="1:4" x14ac:dyDescent="0.2">
      <c r="A680" s="28">
        <v>36342</v>
      </c>
      <c r="B680" s="29">
        <v>45.659267425537109</v>
      </c>
      <c r="C680" s="27">
        <v>0.18587779998779297</v>
      </c>
      <c r="D680" s="30">
        <v>-1.4736027717590332</v>
      </c>
    </row>
    <row r="681" spans="1:4" x14ac:dyDescent="0.2">
      <c r="A681" s="28">
        <v>36373</v>
      </c>
      <c r="B681" s="29">
        <v>45.487392425537109</v>
      </c>
      <c r="C681" s="27">
        <v>-0.37642961740493774</v>
      </c>
      <c r="D681" s="30">
        <v>-1.8643009662628174</v>
      </c>
    </row>
    <row r="682" spans="1:4" x14ac:dyDescent="0.2">
      <c r="A682" s="28">
        <v>36404</v>
      </c>
      <c r="B682" s="29">
        <v>45.396770477294922</v>
      </c>
      <c r="C682" s="27">
        <v>-0.1992243230342865</v>
      </c>
      <c r="D682" s="30">
        <v>-2.0295188426971436</v>
      </c>
    </row>
    <row r="683" spans="1:4" x14ac:dyDescent="0.2">
      <c r="A683" s="28">
        <v>36434</v>
      </c>
      <c r="B683" s="29">
        <v>45.389667510986328</v>
      </c>
      <c r="C683" s="27">
        <v>-1.5646412968635559E-2</v>
      </c>
      <c r="D683" s="30">
        <v>-1.6851617097854614</v>
      </c>
    </row>
    <row r="684" spans="1:4" x14ac:dyDescent="0.2">
      <c r="A684" s="28">
        <v>36465</v>
      </c>
      <c r="B684" s="29">
        <v>45.246196746826172</v>
      </c>
      <c r="C684" s="27">
        <v>-0.31608682870864868</v>
      </c>
      <c r="D684" s="30">
        <v>-1.7626702785491943</v>
      </c>
    </row>
    <row r="685" spans="1:4" x14ac:dyDescent="0.2">
      <c r="A685" s="28">
        <v>36495</v>
      </c>
      <c r="B685" s="29">
        <v>45.218063354492188</v>
      </c>
      <c r="C685" s="27">
        <v>-6.2178470194339752E-2</v>
      </c>
      <c r="D685" s="30">
        <v>-1.8104480504989624</v>
      </c>
    </row>
    <row r="686" spans="1:4" x14ac:dyDescent="0.2">
      <c r="A686" s="28">
        <v>36526</v>
      </c>
      <c r="B686" s="29">
        <v>45.600257873535156</v>
      </c>
      <c r="C686" s="27">
        <v>0.84522533416748047</v>
      </c>
      <c r="D686" s="30">
        <v>-1.4451260566711426</v>
      </c>
    </row>
    <row r="687" spans="1:4" x14ac:dyDescent="0.2">
      <c r="A687" s="28">
        <v>36557</v>
      </c>
      <c r="B687" s="29">
        <v>45.602127075195313</v>
      </c>
      <c r="C687" s="27">
        <v>4.0991031564772129E-3</v>
      </c>
      <c r="D687" s="30">
        <v>-1.2824999094009399</v>
      </c>
    </row>
    <row r="688" spans="1:4" x14ac:dyDescent="0.2">
      <c r="A688" s="28">
        <v>36586</v>
      </c>
      <c r="B688" s="29">
        <v>45.361186981201172</v>
      </c>
      <c r="C688" s="27">
        <v>-0.52835273742675781</v>
      </c>
      <c r="D688" s="30">
        <v>-1.0612369775772095</v>
      </c>
    </row>
    <row r="689" spans="1:4" x14ac:dyDescent="0.2">
      <c r="A689" s="28">
        <v>36617</v>
      </c>
      <c r="B689" s="29">
        <v>45.310184478759766</v>
      </c>
      <c r="C689" s="27">
        <v>-0.1124364361166954</v>
      </c>
      <c r="D689" s="30">
        <v>-1.0755946636199951</v>
      </c>
    </row>
    <row r="690" spans="1:4" x14ac:dyDescent="0.2">
      <c r="A690" s="28">
        <v>36647</v>
      </c>
      <c r="B690" s="29">
        <v>45.134063720703125</v>
      </c>
      <c r="C690" s="27">
        <v>-0.38870015740394592</v>
      </c>
      <c r="D690" s="30">
        <v>-0.97254544496536255</v>
      </c>
    </row>
    <row r="691" spans="1:4" x14ac:dyDescent="0.2">
      <c r="A691" s="28">
        <v>36678</v>
      </c>
      <c r="B691" s="29">
        <v>45.050613403320313</v>
      </c>
      <c r="C691" s="27">
        <v>-0.18489430844783783</v>
      </c>
      <c r="D691" s="30">
        <v>-1.1496350765228271</v>
      </c>
    </row>
    <row r="692" spans="1:4" x14ac:dyDescent="0.2">
      <c r="A692" s="28">
        <v>36708</v>
      </c>
      <c r="B692" s="29">
        <v>45.246273040771484</v>
      </c>
      <c r="C692" s="27">
        <v>0.43431070446968079</v>
      </c>
      <c r="D692" s="30">
        <v>-0.90451383590698242</v>
      </c>
    </row>
    <row r="693" spans="1:4" x14ac:dyDescent="0.2">
      <c r="A693" s="28">
        <v>36739</v>
      </c>
      <c r="B693" s="29">
        <v>45.148929595947266</v>
      </c>
      <c r="C693" s="27">
        <v>-0.21514135599136353</v>
      </c>
      <c r="D693" s="30">
        <v>-0.74408054351806641</v>
      </c>
    </row>
    <row r="694" spans="1:4" x14ac:dyDescent="0.2">
      <c r="A694" s="28">
        <v>36770</v>
      </c>
      <c r="B694" s="29">
        <v>45.079597473144531</v>
      </c>
      <c r="C694" s="27">
        <v>-0.15356315672397614</v>
      </c>
      <c r="D694" s="30">
        <v>-0.69866865873336792</v>
      </c>
    </row>
    <row r="695" spans="1:4" x14ac:dyDescent="0.2">
      <c r="A695" s="28">
        <v>36800</v>
      </c>
      <c r="B695" s="29">
        <v>45.160381317138672</v>
      </c>
      <c r="C695" s="27">
        <v>0.17920267581939697</v>
      </c>
      <c r="D695" s="30">
        <v>-0.50515061616897583</v>
      </c>
    </row>
    <row r="696" spans="1:4" x14ac:dyDescent="0.2">
      <c r="A696" s="28">
        <v>36831</v>
      </c>
      <c r="B696" s="29">
        <v>44.938385009765625</v>
      </c>
      <c r="C696" s="27">
        <v>-0.49157315492630005</v>
      </c>
      <c r="D696" s="30">
        <v>-0.68030411005020142</v>
      </c>
    </row>
    <row r="697" spans="1:4" s="30" customFormat="1" x14ac:dyDescent="0.2">
      <c r="A697" s="31">
        <v>36861</v>
      </c>
      <c r="B697" s="32">
        <v>44.888145446777344</v>
      </c>
      <c r="C697" s="30">
        <v>-0.1117965504527092</v>
      </c>
      <c r="D697" s="30">
        <v>-0.72961527109146118</v>
      </c>
    </row>
    <row r="698" spans="1:4" x14ac:dyDescent="0.2">
      <c r="A698" s="28">
        <v>36892</v>
      </c>
      <c r="B698" s="29">
        <v>44.924247741699219</v>
      </c>
      <c r="C698" s="27">
        <v>8.042723685503006E-2</v>
      </c>
      <c r="D698" s="30">
        <v>-1.482469916343689</v>
      </c>
    </row>
    <row r="699" spans="1:4" x14ac:dyDescent="0.2">
      <c r="A699" s="28">
        <v>36923</v>
      </c>
      <c r="B699" s="29">
        <v>44.821914672851563</v>
      </c>
      <c r="C699" s="27">
        <v>-0.22779028117656708</v>
      </c>
      <c r="D699" s="30">
        <v>-1.7109123468399048</v>
      </c>
    </row>
    <row r="700" spans="1:4" x14ac:dyDescent="0.2">
      <c r="A700" s="28">
        <v>36951</v>
      </c>
      <c r="B700" s="29">
        <v>44.907318115234375</v>
      </c>
      <c r="C700" s="27">
        <v>0.19053947925567627</v>
      </c>
      <c r="D700" s="30">
        <v>-1.0005666017532349</v>
      </c>
    </row>
    <row r="701" spans="1:4" x14ac:dyDescent="0.2">
      <c r="A701" s="28">
        <v>36982</v>
      </c>
      <c r="B701" s="29">
        <v>45.207496643066406</v>
      </c>
      <c r="C701" s="27">
        <v>0.66844010353088379</v>
      </c>
      <c r="D701" s="30">
        <v>-0.22663301229476929</v>
      </c>
    </row>
    <row r="702" spans="1:4" x14ac:dyDescent="0.2">
      <c r="A702" s="28">
        <v>37012</v>
      </c>
      <c r="B702" s="29">
        <v>45.23675537109375</v>
      </c>
      <c r="C702" s="27">
        <v>6.4720965921878815E-2</v>
      </c>
      <c r="D702" s="30">
        <v>0.22752583026885986</v>
      </c>
    </row>
    <row r="703" spans="1:4" x14ac:dyDescent="0.2">
      <c r="A703" s="28">
        <v>37043</v>
      </c>
      <c r="B703" s="29">
        <v>44.910472869873047</v>
      </c>
      <c r="C703" s="27">
        <v>-0.72127741575241089</v>
      </c>
      <c r="D703" s="30">
        <v>-0.31107354164123535</v>
      </c>
    </row>
    <row r="704" spans="1:4" x14ac:dyDescent="0.2">
      <c r="A704" s="28">
        <v>37073</v>
      </c>
      <c r="B704" s="29">
        <v>44.763584136962891</v>
      </c>
      <c r="C704" s="27">
        <v>-0.32707011699676514</v>
      </c>
      <c r="D704" s="30">
        <v>-1.0668036937713623</v>
      </c>
    </row>
    <row r="705" spans="1:4" x14ac:dyDescent="0.2">
      <c r="A705" s="28">
        <v>37104</v>
      </c>
      <c r="B705" s="29">
        <v>44.603485107421875</v>
      </c>
      <c r="C705" s="27">
        <v>-0.3576546311378479</v>
      </c>
      <c r="D705" s="30">
        <v>-1.2081005573272705</v>
      </c>
    </row>
    <row r="706" spans="1:4" x14ac:dyDescent="0.2">
      <c r="A706" s="28">
        <v>37135</v>
      </c>
      <c r="B706" s="29">
        <v>44.569717407226563</v>
      </c>
      <c r="C706" s="27">
        <v>-7.5706414878368378E-2</v>
      </c>
      <c r="D706" s="30">
        <v>-1.1310662031173706</v>
      </c>
    </row>
    <row r="707" spans="1:4" x14ac:dyDescent="0.2">
      <c r="A707" s="28">
        <v>37165</v>
      </c>
      <c r="B707" s="29">
        <v>44.373088836669922</v>
      </c>
      <c r="C707" s="27">
        <v>-0.44117078185081482</v>
      </c>
      <c r="D707" s="30">
        <v>-1.7433255910873413</v>
      </c>
    </row>
    <row r="708" spans="1:4" x14ac:dyDescent="0.2">
      <c r="A708" s="28">
        <v>37196</v>
      </c>
      <c r="B708" s="29">
        <v>44.227561950683594</v>
      </c>
      <c r="C708" s="27">
        <v>-0.32796204090118408</v>
      </c>
      <c r="D708" s="30">
        <v>-1.5817725658416748</v>
      </c>
    </row>
    <row r="709" spans="1:4" s="30" customFormat="1" x14ac:dyDescent="0.2">
      <c r="A709" s="31">
        <v>37226</v>
      </c>
      <c r="B709" s="32">
        <v>44.193935394287109</v>
      </c>
      <c r="C709" s="30">
        <v>-7.603076845407486E-2</v>
      </c>
      <c r="D709" s="30">
        <v>-1.5465331077575684</v>
      </c>
    </row>
    <row r="710" spans="1:4" x14ac:dyDescent="0.2">
      <c r="A710" s="28">
        <v>37257</v>
      </c>
      <c r="B710" s="29">
        <v>45.207126617431641</v>
      </c>
      <c r="C710" s="27">
        <v>2.2926023006439209</v>
      </c>
      <c r="D710" s="30">
        <v>0.62967973947525024</v>
      </c>
    </row>
    <row r="711" spans="1:4" x14ac:dyDescent="0.2">
      <c r="A711" s="28">
        <v>37288</v>
      </c>
      <c r="B711" s="29">
        <v>46.626846313476563</v>
      </c>
      <c r="C711" s="27">
        <v>3.1404776573181152</v>
      </c>
      <c r="D711" s="30">
        <v>4.0268955230712891</v>
      </c>
    </row>
    <row r="712" spans="1:4" x14ac:dyDescent="0.2">
      <c r="A712" s="28">
        <v>37316</v>
      </c>
      <c r="B712" s="29">
        <v>48.471164703369141</v>
      </c>
      <c r="C712" s="27">
        <v>3.9554860591888428</v>
      </c>
      <c r="D712" s="30">
        <v>7.9360041618347168</v>
      </c>
    </row>
    <row r="713" spans="1:4" x14ac:dyDescent="0.2">
      <c r="A713" s="28">
        <v>37347</v>
      </c>
      <c r="B713" s="29">
        <v>53.506660461425781</v>
      </c>
      <c r="C713" s="27">
        <v>10.388642311096191</v>
      </c>
      <c r="D713" s="30">
        <v>18.357936859130859</v>
      </c>
    </row>
    <row r="714" spans="1:4" x14ac:dyDescent="0.2">
      <c r="A714" s="28">
        <v>37377</v>
      </c>
      <c r="B714" s="29">
        <v>55.652675628662109</v>
      </c>
      <c r="C714" s="27">
        <v>4.0107440948486328</v>
      </c>
      <c r="D714" s="30">
        <v>23.025348663330078</v>
      </c>
    </row>
    <row r="715" spans="1:4" x14ac:dyDescent="0.2">
      <c r="A715" s="28">
        <v>37408</v>
      </c>
      <c r="B715" s="29">
        <v>57.668430328369141</v>
      </c>
      <c r="C715" s="27">
        <v>3.6220266819000244</v>
      </c>
      <c r="D715" s="30">
        <v>28.407533645629883</v>
      </c>
    </row>
    <row r="716" spans="1:4" x14ac:dyDescent="0.2">
      <c r="A716" s="28">
        <v>37438</v>
      </c>
      <c r="B716" s="29">
        <v>59.507274627685547</v>
      </c>
      <c r="C716" s="27">
        <v>3.1886498928070068</v>
      </c>
      <c r="D716" s="30">
        <v>32.936798095703125</v>
      </c>
    </row>
    <row r="717" spans="1:4" x14ac:dyDescent="0.2">
      <c r="A717" s="28">
        <v>37469</v>
      </c>
      <c r="B717" s="29">
        <v>60.900913238525391</v>
      </c>
      <c r="C717" s="27">
        <v>2.341963529586792</v>
      </c>
      <c r="D717" s="30">
        <v>36.538463592529297</v>
      </c>
    </row>
    <row r="718" spans="1:4" x14ac:dyDescent="0.2">
      <c r="A718" s="28">
        <v>37500</v>
      </c>
      <c r="B718" s="29">
        <v>61.723541259765625</v>
      </c>
      <c r="C718" s="27">
        <v>1.3507646322250366</v>
      </c>
      <c r="D718" s="30">
        <v>38.487621307373047</v>
      </c>
    </row>
    <row r="719" spans="1:4" x14ac:dyDescent="0.2">
      <c r="A719" s="28">
        <v>37530</v>
      </c>
      <c r="B719" s="29">
        <v>61.858451843261719</v>
      </c>
      <c r="C719" s="27">
        <v>0.21857233345508575</v>
      </c>
      <c r="D719" s="30">
        <v>39.405330657958984</v>
      </c>
    </row>
    <row r="720" spans="1:4" x14ac:dyDescent="0.2">
      <c r="A720" s="28">
        <v>37561</v>
      </c>
      <c r="B720" s="29">
        <v>62.173393249511719</v>
      </c>
      <c r="C720" s="27">
        <v>0.50913238525390625</v>
      </c>
      <c r="D720" s="30">
        <v>40.576126098632812</v>
      </c>
    </row>
    <row r="721" spans="1:4" s="30" customFormat="1" x14ac:dyDescent="0.2">
      <c r="A721" s="31">
        <v>37591</v>
      </c>
      <c r="B721" s="32">
        <v>62.289813995361328</v>
      </c>
      <c r="C721" s="30">
        <v>0.18725171685218811</v>
      </c>
      <c r="D721" s="30">
        <v>40.946521759033203</v>
      </c>
    </row>
    <row r="722" spans="1:4" x14ac:dyDescent="0.2">
      <c r="A722" s="28">
        <v>37622</v>
      </c>
      <c r="B722" s="29">
        <v>63.111587524414063</v>
      </c>
      <c r="C722" s="27">
        <v>1.3192743062973022</v>
      </c>
      <c r="D722" s="30">
        <v>39.605396270751953</v>
      </c>
    </row>
    <row r="723" spans="1:4" x14ac:dyDescent="0.2">
      <c r="A723" s="28">
        <v>37653</v>
      </c>
      <c r="B723" s="29">
        <v>63.46881103515625</v>
      </c>
      <c r="C723" s="27">
        <v>0.56601887941360474</v>
      </c>
      <c r="D723" s="30">
        <v>36.120746612548828</v>
      </c>
    </row>
    <row r="724" spans="1:4" x14ac:dyDescent="0.2">
      <c r="A724" s="28">
        <v>37681</v>
      </c>
      <c r="B724" s="29">
        <v>63.839313507080078</v>
      </c>
      <c r="C724" s="27">
        <v>0.58375519514083862</v>
      </c>
      <c r="D724" s="30">
        <v>31.705755233764648</v>
      </c>
    </row>
    <row r="725" spans="1:4" x14ac:dyDescent="0.2">
      <c r="A725" s="28">
        <v>37712</v>
      </c>
      <c r="B725" s="29">
        <v>63.874584197998047</v>
      </c>
      <c r="C725" s="27">
        <v>5.52491694688797E-2</v>
      </c>
      <c r="D725" s="30">
        <v>19.376884460449219</v>
      </c>
    </row>
    <row r="726" spans="1:4" x14ac:dyDescent="0.2">
      <c r="A726" s="28">
        <v>37742</v>
      </c>
      <c r="B726" s="29">
        <v>63.629604339599609</v>
      </c>
      <c r="C726" s="27">
        <v>-0.38353261351585388</v>
      </c>
      <c r="D726" s="30">
        <v>14.333415031433105</v>
      </c>
    </row>
    <row r="727" spans="1:4" x14ac:dyDescent="0.2">
      <c r="A727" s="28">
        <v>37773</v>
      </c>
      <c r="B727" s="29">
        <v>63.575092315673828</v>
      </c>
      <c r="C727" s="27">
        <v>-8.5670851171016693E-2</v>
      </c>
      <c r="D727" s="30">
        <v>10.242453575134277</v>
      </c>
    </row>
    <row r="728" spans="1:4" x14ac:dyDescent="0.2">
      <c r="A728" s="28">
        <v>37803</v>
      </c>
      <c r="B728" s="29">
        <v>63.857421875</v>
      </c>
      <c r="C728" s="27">
        <v>0.44408831000328064</v>
      </c>
      <c r="D728" s="30">
        <v>7.3102779388427734</v>
      </c>
    </row>
    <row r="729" spans="1:4" x14ac:dyDescent="0.2">
      <c r="A729" s="28">
        <v>37834</v>
      </c>
      <c r="B729" s="29">
        <v>63.872970581054688</v>
      </c>
      <c r="C729" s="27">
        <v>2.4349097162485123E-2</v>
      </c>
      <c r="D729" s="30">
        <v>4.8801522254943848</v>
      </c>
    </row>
    <row r="730" spans="1:4" x14ac:dyDescent="0.2">
      <c r="A730" s="28">
        <v>37865</v>
      </c>
      <c r="B730" s="29">
        <v>63.898281097412109</v>
      </c>
      <c r="C730" s="27">
        <v>3.9626333862543106E-2</v>
      </c>
      <c r="D730" s="30">
        <v>3.5233554840087891</v>
      </c>
    </row>
    <row r="731" spans="1:4" x14ac:dyDescent="0.2">
      <c r="A731" s="28">
        <v>37895</v>
      </c>
      <c r="B731" s="29">
        <v>64.274940490722656</v>
      </c>
      <c r="C731" s="27">
        <v>0.58946716785430908</v>
      </c>
      <c r="D731" s="30">
        <v>3.9064810276031494</v>
      </c>
    </row>
    <row r="732" spans="1:4" x14ac:dyDescent="0.2">
      <c r="A732" s="28">
        <v>37926</v>
      </c>
      <c r="B732" s="29">
        <v>64.433464050292969</v>
      </c>
      <c r="C732" s="27">
        <v>0.24663354456424713</v>
      </c>
      <c r="D732" s="30">
        <v>3.6351091861724854</v>
      </c>
    </row>
    <row r="733" spans="1:4" s="30" customFormat="1" x14ac:dyDescent="0.2">
      <c r="A733" s="31">
        <v>37956</v>
      </c>
      <c r="B733" s="32">
        <v>64.570266723632812</v>
      </c>
      <c r="C733" s="30">
        <v>0.21231618523597717</v>
      </c>
      <c r="D733" s="30">
        <v>3.6610362529754639</v>
      </c>
    </row>
    <row r="734" spans="1:4" x14ac:dyDescent="0.2">
      <c r="A734" s="28">
        <v>37987</v>
      </c>
      <c r="B734" s="29">
        <v>64.841690063476562</v>
      </c>
      <c r="C734" s="27">
        <v>0.42035344243049622</v>
      </c>
      <c r="D734" s="30">
        <v>2.7413389682769775</v>
      </c>
    </row>
    <row r="735" spans="1:4" x14ac:dyDescent="0.2">
      <c r="A735" s="28">
        <v>38018</v>
      </c>
      <c r="B735" s="29">
        <v>64.90692138671875</v>
      </c>
      <c r="C735" s="27">
        <v>0.10060089826583862</v>
      </c>
      <c r="D735" s="30">
        <v>2.2658536434173584</v>
      </c>
    </row>
    <row r="736" spans="1:4" x14ac:dyDescent="0.2">
      <c r="A736" s="28">
        <v>38047</v>
      </c>
      <c r="B736" s="29">
        <v>65.292015075683594</v>
      </c>
      <c r="C736" s="27">
        <v>0.59330141544342041</v>
      </c>
      <c r="D736" s="30">
        <v>2.2755594253540039</v>
      </c>
    </row>
    <row r="737" spans="1:4" x14ac:dyDescent="0.2">
      <c r="A737" s="28">
        <v>38078</v>
      </c>
      <c r="B737" s="29">
        <v>65.852226257324219</v>
      </c>
      <c r="C737" s="27">
        <v>0.8580087423324585</v>
      </c>
      <c r="D737" s="30">
        <v>3.0961329936981201</v>
      </c>
    </row>
    <row r="738" spans="1:4" x14ac:dyDescent="0.2">
      <c r="A738" s="28">
        <v>38108</v>
      </c>
      <c r="B738" s="29">
        <v>66.333358764648438</v>
      </c>
      <c r="C738" s="27">
        <v>0.7306244969367981</v>
      </c>
      <c r="D738" s="30">
        <v>4.2492084503173828</v>
      </c>
    </row>
    <row r="739" spans="1:4" x14ac:dyDescent="0.2">
      <c r="A739" s="28">
        <v>38139</v>
      </c>
      <c r="B739" s="29">
        <v>66.708793640136719</v>
      </c>
      <c r="C739" s="27">
        <v>0.56598198413848877</v>
      </c>
      <c r="D739" s="30">
        <v>4.9291338920593262</v>
      </c>
    </row>
    <row r="740" spans="1:4" x14ac:dyDescent="0.2">
      <c r="A740" s="28">
        <v>38169</v>
      </c>
      <c r="B740" s="29">
        <v>67.016242980957031</v>
      </c>
      <c r="C740" s="27">
        <v>0.46088278293609619</v>
      </c>
      <c r="D740" s="30">
        <v>4.9466781616210938</v>
      </c>
    </row>
    <row r="741" spans="1:4" x14ac:dyDescent="0.2">
      <c r="A741" s="28">
        <v>38200</v>
      </c>
      <c r="B741" s="29">
        <v>67.246429443359375</v>
      </c>
      <c r="C741" s="27">
        <v>0.34347862005233765</v>
      </c>
      <c r="D741" s="30">
        <v>5.2815122604370117</v>
      </c>
    </row>
    <row r="742" spans="1:4" x14ac:dyDescent="0.2">
      <c r="A742" s="28">
        <v>38231</v>
      </c>
      <c r="B742" s="29">
        <v>67.669639587402344</v>
      </c>
      <c r="C742" s="27">
        <v>0.62934219837188721</v>
      </c>
      <c r="D742" s="30">
        <v>5.9021282196044922</v>
      </c>
    </row>
    <row r="743" spans="1:4" x14ac:dyDescent="0.2">
      <c r="A743" s="28">
        <v>38261</v>
      </c>
      <c r="B743" s="29">
        <v>67.937469482421875</v>
      </c>
      <c r="C743" s="27">
        <v>0.39579033851623535</v>
      </c>
      <c r="D743" s="30">
        <v>5.6982221603393555</v>
      </c>
    </row>
    <row r="744" spans="1:4" x14ac:dyDescent="0.2">
      <c r="A744" s="28">
        <v>38292</v>
      </c>
      <c r="B744" s="29">
        <v>67.938987731933594</v>
      </c>
      <c r="C744" s="27">
        <v>2.2347748745232821E-3</v>
      </c>
      <c r="D744" s="30">
        <v>5.4405326843261719</v>
      </c>
    </row>
    <row r="745" spans="1:4" s="30" customFormat="1" x14ac:dyDescent="0.2">
      <c r="A745" s="31">
        <v>38322</v>
      </c>
      <c r="B745" s="32">
        <v>68.506965637207031</v>
      </c>
      <c r="C745" s="30">
        <v>0.83601170778274536</v>
      </c>
      <c r="D745" s="30">
        <v>6.0967674255371094</v>
      </c>
    </row>
    <row r="746" spans="1:4" x14ac:dyDescent="0.2">
      <c r="A746" s="28">
        <v>38353</v>
      </c>
      <c r="B746" s="29">
        <v>69.524887084960937</v>
      </c>
      <c r="C746" s="27">
        <v>1.485865592956543</v>
      </c>
      <c r="D746" s="30">
        <v>7.2225093841552734</v>
      </c>
    </row>
    <row r="747" spans="1:4" x14ac:dyDescent="0.2">
      <c r="A747" s="28">
        <v>38384</v>
      </c>
      <c r="B747" s="29">
        <v>70.18255615234375</v>
      </c>
      <c r="C747" s="27">
        <v>0.94594770669937134</v>
      </c>
      <c r="D747" s="30">
        <v>8.1280002593994141</v>
      </c>
    </row>
    <row r="748" spans="1:4" x14ac:dyDescent="0.2">
      <c r="A748" s="28">
        <v>38412</v>
      </c>
      <c r="B748" s="29">
        <v>71.267417907714844</v>
      </c>
      <c r="C748" s="27">
        <v>1.5457712411880493</v>
      </c>
      <c r="D748" s="30">
        <v>9.1518125534057617</v>
      </c>
    </row>
    <row r="749" spans="1:4" x14ac:dyDescent="0.2">
      <c r="A749" s="28">
        <v>38443</v>
      </c>
      <c r="B749" s="29">
        <v>71.616867065429687</v>
      </c>
      <c r="C749" s="27">
        <v>0.49033507704734802</v>
      </c>
      <c r="D749" s="30">
        <v>8.7539043426513672</v>
      </c>
    </row>
    <row r="750" spans="1:4" x14ac:dyDescent="0.2">
      <c r="A750" s="28">
        <v>38473</v>
      </c>
      <c r="B750" s="29">
        <v>72.047096252441406</v>
      </c>
      <c r="C750" s="27">
        <v>0.60073721408843994</v>
      </c>
      <c r="D750" s="30">
        <v>8.6136713027954102</v>
      </c>
    </row>
    <row r="751" spans="1:4" x14ac:dyDescent="0.2">
      <c r="A751" s="28">
        <v>38504</v>
      </c>
      <c r="B751" s="29">
        <v>72.706939697265625</v>
      </c>
      <c r="C751" s="27">
        <v>0.91585016250610352</v>
      </c>
      <c r="D751" s="30">
        <v>8.9915370941162109</v>
      </c>
    </row>
    <row r="752" spans="1:4" x14ac:dyDescent="0.2">
      <c r="A752" s="28">
        <v>38534</v>
      </c>
      <c r="B752" s="29">
        <v>73.437034606933594</v>
      </c>
      <c r="C752" s="27">
        <v>1.0041612386703491</v>
      </c>
      <c r="D752" s="30">
        <v>9.5809478759765625</v>
      </c>
    </row>
    <row r="753" spans="1:4" x14ac:dyDescent="0.2">
      <c r="A753" s="28">
        <v>38565</v>
      </c>
      <c r="B753" s="29">
        <v>73.757858276367188</v>
      </c>
      <c r="C753" s="27">
        <v>0.4368690550327301</v>
      </c>
      <c r="D753" s="30">
        <v>9.6829357147216797</v>
      </c>
    </row>
    <row r="754" spans="1:4" x14ac:dyDescent="0.2">
      <c r="A754" s="28">
        <v>38596</v>
      </c>
      <c r="B754" s="29">
        <v>74.615653991699219</v>
      </c>
      <c r="C754" s="27">
        <v>1.1629889011383057</v>
      </c>
      <c r="D754" s="30">
        <v>10.264595031738281</v>
      </c>
    </row>
    <row r="755" spans="1:4" x14ac:dyDescent="0.2">
      <c r="A755" s="28">
        <v>38626</v>
      </c>
      <c r="B755" s="29">
        <v>75.198707580566406</v>
      </c>
      <c r="C755" s="27">
        <v>0.78140920400619507</v>
      </c>
      <c r="D755" s="30">
        <v>10.688119888305664</v>
      </c>
    </row>
    <row r="756" spans="1:4" x14ac:dyDescent="0.2">
      <c r="A756" s="28">
        <v>38657</v>
      </c>
      <c r="B756" s="29">
        <v>76.105903625488281</v>
      </c>
      <c r="C756" s="27">
        <v>1.2063984870910645</v>
      </c>
      <c r="D756" s="30">
        <v>12.020956039428711</v>
      </c>
    </row>
    <row r="757" spans="1:4" s="30" customFormat="1" x14ac:dyDescent="0.2">
      <c r="A757" s="31">
        <v>38687</v>
      </c>
      <c r="B757" s="32">
        <v>76.953178405761719</v>
      </c>
      <c r="C757" s="30">
        <v>1.1132838726043701</v>
      </c>
      <c r="D757" s="30">
        <v>12.328984260559082</v>
      </c>
    </row>
    <row r="758" spans="1:4" x14ac:dyDescent="0.2">
      <c r="A758" s="28">
        <v>38718</v>
      </c>
      <c r="B758" s="29">
        <v>77.934982299804688</v>
      </c>
      <c r="C758" s="27">
        <v>1.2758457660675049</v>
      </c>
      <c r="D758" s="30">
        <v>12.096525192260742</v>
      </c>
    </row>
    <row r="759" spans="1:4" x14ac:dyDescent="0.2">
      <c r="A759" s="28">
        <v>38749</v>
      </c>
      <c r="B759" s="29">
        <v>78.243858337402344</v>
      </c>
      <c r="C759" s="27">
        <v>0.39632529020309448</v>
      </c>
      <c r="D759" s="30">
        <v>11.486190795898438</v>
      </c>
    </row>
    <row r="760" spans="1:4" x14ac:dyDescent="0.2">
      <c r="A760" s="28">
        <v>38777</v>
      </c>
      <c r="B760" s="29">
        <v>79.186981201171875</v>
      </c>
      <c r="C760" s="27">
        <v>1.205363392829895</v>
      </c>
      <c r="D760" s="30">
        <v>11.112460136413574</v>
      </c>
    </row>
    <row r="761" spans="1:4" x14ac:dyDescent="0.2">
      <c r="A761" s="28">
        <v>38808</v>
      </c>
      <c r="B761" s="29">
        <v>79.957084655761719</v>
      </c>
      <c r="C761" s="27">
        <v>0.97251272201538086</v>
      </c>
      <c r="D761" s="30">
        <v>11.645605087280273</v>
      </c>
    </row>
    <row r="762" spans="1:4" x14ac:dyDescent="0.2">
      <c r="A762" s="28">
        <v>38838</v>
      </c>
      <c r="B762" s="29">
        <v>80.331283569335938</v>
      </c>
      <c r="C762" s="27">
        <v>0.46799969673156738</v>
      </c>
      <c r="D762" s="30">
        <v>11.498294830322266</v>
      </c>
    </row>
    <row r="763" spans="1:4" x14ac:dyDescent="0.2">
      <c r="A763" s="28">
        <v>38869</v>
      </c>
      <c r="B763" s="29">
        <v>80.720268249511719</v>
      </c>
      <c r="C763" s="27">
        <v>0.48422566056251526</v>
      </c>
      <c r="D763" s="30">
        <v>11.021408081054688</v>
      </c>
    </row>
    <row r="764" spans="1:4" x14ac:dyDescent="0.2">
      <c r="A764" s="28">
        <v>38899</v>
      </c>
      <c r="B764" s="29">
        <v>81.218376159667969</v>
      </c>
      <c r="C764" s="27">
        <v>0.61707907915115356</v>
      </c>
      <c r="D764" s="30">
        <v>10.59593677520752</v>
      </c>
    </row>
    <row r="765" spans="1:4" x14ac:dyDescent="0.2">
      <c r="A765" s="28">
        <v>38930</v>
      </c>
      <c r="B765" s="29">
        <v>81.675247192382812</v>
      </c>
      <c r="C765" s="27">
        <v>0.56252175569534302</v>
      </c>
      <c r="D765" s="30">
        <v>10.734298706054687</v>
      </c>
    </row>
    <row r="766" spans="1:4" x14ac:dyDescent="0.2">
      <c r="A766" s="28">
        <v>38961</v>
      </c>
      <c r="B766" s="29">
        <v>82.409805297851563</v>
      </c>
      <c r="C766" s="27">
        <v>0.8993644118309021</v>
      </c>
      <c r="D766" s="30">
        <v>10.445732116699219</v>
      </c>
    </row>
    <row r="767" spans="1:4" x14ac:dyDescent="0.2">
      <c r="A767" s="28">
        <v>38991</v>
      </c>
      <c r="B767" s="29">
        <v>83.115158081054688</v>
      </c>
      <c r="C767" s="27">
        <v>0.85590881109237671</v>
      </c>
      <c r="D767" s="30">
        <v>10.527376174926758</v>
      </c>
    </row>
    <row r="768" spans="1:4" x14ac:dyDescent="0.2">
      <c r="A768" s="28">
        <v>39022</v>
      </c>
      <c r="B768" s="29">
        <v>83.703323364257813</v>
      </c>
      <c r="C768" s="27">
        <v>0.70765101909637451</v>
      </c>
      <c r="D768" s="30">
        <v>9.9826946258544922</v>
      </c>
    </row>
    <row r="769" spans="1:4" s="30" customFormat="1" x14ac:dyDescent="0.2">
      <c r="A769" s="31">
        <v>39052</v>
      </c>
      <c r="B769" s="32">
        <v>84.524620056152344</v>
      </c>
      <c r="C769" s="30">
        <v>0.98119962215423584</v>
      </c>
      <c r="D769" s="30">
        <v>9.8390235900878906</v>
      </c>
    </row>
    <row r="770" spans="1:4" x14ac:dyDescent="0.2">
      <c r="A770" s="28">
        <v>39083</v>
      </c>
      <c r="B770" s="29">
        <v>85.467330932617188</v>
      </c>
      <c r="C770" s="27">
        <v>1.1153092384338379</v>
      </c>
      <c r="D770" s="30">
        <v>9.6649131774902344</v>
      </c>
    </row>
    <row r="771" spans="1:4" x14ac:dyDescent="0.2">
      <c r="A771" s="28">
        <v>39114</v>
      </c>
      <c r="B771" s="29">
        <v>86.0316162109375</v>
      </c>
      <c r="C771" s="27">
        <v>0.66023504734039307</v>
      </c>
      <c r="D771" s="30">
        <v>9.9531869888305664</v>
      </c>
    </row>
    <row r="772" spans="1:4" x14ac:dyDescent="0.2">
      <c r="A772" s="28">
        <v>39142</v>
      </c>
      <c r="B772" s="29">
        <v>86.9278564453125</v>
      </c>
      <c r="C772" s="27">
        <v>1.0417568683624268</v>
      </c>
      <c r="D772" s="30">
        <v>9.7754392623901367</v>
      </c>
    </row>
    <row r="773" spans="1:4" x14ac:dyDescent="0.2">
      <c r="A773" s="28">
        <v>39173</v>
      </c>
      <c r="B773" s="29">
        <v>88.899566650390625</v>
      </c>
      <c r="C773" s="27">
        <v>2.2682144641876221</v>
      </c>
      <c r="D773" s="30">
        <v>11.184102058410645</v>
      </c>
    </row>
    <row r="774" spans="1:4" x14ac:dyDescent="0.2">
      <c r="A774" s="28">
        <v>39203</v>
      </c>
      <c r="B774" s="29">
        <v>90.75177001953125</v>
      </c>
      <c r="C774" s="27">
        <v>2.0834784507751465</v>
      </c>
      <c r="D774" s="30">
        <v>12.971890449523926</v>
      </c>
    </row>
    <row r="775" spans="1:4" x14ac:dyDescent="0.2">
      <c r="A775" s="28">
        <v>39234</v>
      </c>
      <c r="B775" s="29">
        <v>93.161643981933594</v>
      </c>
      <c r="C775" s="27">
        <v>2.6554567813873291</v>
      </c>
      <c r="D775" s="30">
        <v>15.412951469421387</v>
      </c>
    </row>
    <row r="776" spans="1:4" x14ac:dyDescent="0.2">
      <c r="A776" s="28">
        <v>39264</v>
      </c>
      <c r="B776" s="29">
        <v>95.538322448730469</v>
      </c>
      <c r="C776" s="27">
        <v>2.5511341094970703</v>
      </c>
      <c r="D776" s="30">
        <v>17.631412506103516</v>
      </c>
    </row>
    <row r="777" spans="1:4" x14ac:dyDescent="0.2">
      <c r="A777" s="28">
        <v>39295</v>
      </c>
      <c r="B777" s="29">
        <v>98.711647033691406</v>
      </c>
      <c r="C777" s="27">
        <v>3.3215200901031494</v>
      </c>
      <c r="D777" s="30">
        <v>20.858705520629883</v>
      </c>
    </row>
    <row r="778" spans="1:4" x14ac:dyDescent="0.2">
      <c r="A778" s="28">
        <v>39326</v>
      </c>
      <c r="B778" s="29">
        <v>100.68998718261719</v>
      </c>
      <c r="C778" s="27">
        <v>2.0041608810424805</v>
      </c>
      <c r="D778" s="30">
        <v>22.182046890258789</v>
      </c>
    </row>
    <row r="779" spans="1:4" x14ac:dyDescent="0.2">
      <c r="A779" s="28">
        <v>39356</v>
      </c>
      <c r="B779" s="29">
        <v>102.13059997558594</v>
      </c>
      <c r="C779" s="27">
        <v>1.4307408332824707</v>
      </c>
      <c r="D779" s="30">
        <v>22.878427505493164</v>
      </c>
    </row>
    <row r="780" spans="1:4" x14ac:dyDescent="0.2">
      <c r="A780" s="28">
        <v>39387</v>
      </c>
      <c r="B780" s="29">
        <v>101.71900177001953</v>
      </c>
      <c r="C780" s="27">
        <v>-0.40301164984703064</v>
      </c>
      <c r="D780" s="30">
        <v>21.523252487182617</v>
      </c>
    </row>
    <row r="781" spans="1:4" s="30" customFormat="1" x14ac:dyDescent="0.2">
      <c r="A781" s="31">
        <v>39417</v>
      </c>
      <c r="B781" s="32">
        <v>103.15599822998047</v>
      </c>
      <c r="C781" s="30">
        <v>1.4127118587493896</v>
      </c>
      <c r="D781" s="30">
        <v>22.042545318603516</v>
      </c>
    </row>
    <row r="782" spans="1:4" x14ac:dyDescent="0.2">
      <c r="A782" s="28">
        <v>39448</v>
      </c>
      <c r="B782" s="29">
        <v>104.43900299072266</v>
      </c>
      <c r="C782" s="27">
        <v>1.2437520027160645</v>
      </c>
      <c r="D782" s="30">
        <v>22.19757080078125</v>
      </c>
    </row>
    <row r="783" spans="1:4" x14ac:dyDescent="0.2">
      <c r="A783" s="28">
        <v>39479</v>
      </c>
      <c r="B783" s="29">
        <v>106.94300079345703</v>
      </c>
      <c r="C783" s="27">
        <v>2.3975696563720703</v>
      </c>
      <c r="D783" s="30">
        <v>24.30662727355957</v>
      </c>
    </row>
    <row r="784" spans="1:4" x14ac:dyDescent="0.2">
      <c r="A784" s="28">
        <v>39508</v>
      </c>
      <c r="B784" s="29">
        <v>109.98899841308594</v>
      </c>
      <c r="C784" s="27">
        <v>2.8482439517974854</v>
      </c>
      <c r="D784" s="30">
        <v>26.529058456420898</v>
      </c>
    </row>
    <row r="785" spans="1:4" x14ac:dyDescent="0.2">
      <c r="A785" s="28">
        <v>39539</v>
      </c>
      <c r="B785" s="29">
        <v>111.73799896240234</v>
      </c>
      <c r="C785" s="27">
        <v>1.59015953540802</v>
      </c>
      <c r="D785" s="30">
        <v>25.690151214599609</v>
      </c>
    </row>
    <row r="786" spans="1:4" x14ac:dyDescent="0.2">
      <c r="A786" s="28">
        <v>39569</v>
      </c>
      <c r="B786" s="29">
        <v>113.86299896240234</v>
      </c>
      <c r="C786" s="27">
        <v>1.9017702341079712</v>
      </c>
      <c r="D786" s="30">
        <v>25.466423034667969</v>
      </c>
    </row>
    <row r="787" spans="1:4" x14ac:dyDescent="0.2">
      <c r="A787" s="28">
        <v>39600</v>
      </c>
      <c r="B787" s="29">
        <v>115.83499908447266</v>
      </c>
      <c r="C787" s="27">
        <v>1.7319060564041138</v>
      </c>
      <c r="D787" s="30">
        <v>24.337650299072266</v>
      </c>
    </row>
    <row r="788" spans="1:4" x14ac:dyDescent="0.2">
      <c r="A788" s="28">
        <v>39630</v>
      </c>
      <c r="B788" s="29">
        <v>119.55699920654297</v>
      </c>
      <c r="C788" s="27">
        <v>3.2131912708282471</v>
      </c>
      <c r="D788" s="30">
        <v>25.140357971191406</v>
      </c>
    </row>
    <row r="789" spans="1:4" x14ac:dyDescent="0.2">
      <c r="A789" s="28">
        <v>39661</v>
      </c>
      <c r="B789" s="29">
        <v>121.23000335693359</v>
      </c>
      <c r="C789" s="27">
        <v>1.3993359804153442</v>
      </c>
      <c r="D789" s="30">
        <v>22.812259674072266</v>
      </c>
    </row>
    <row r="790" spans="1:4" x14ac:dyDescent="0.2">
      <c r="A790" s="28">
        <v>39692</v>
      </c>
      <c r="B790" s="29">
        <v>123.31700134277344</v>
      </c>
      <c r="C790" s="27">
        <v>1.7215193510055542</v>
      </c>
      <c r="D790" s="30">
        <v>22.471960067749023</v>
      </c>
    </row>
    <row r="791" spans="1:4" x14ac:dyDescent="0.2">
      <c r="A791" s="28">
        <v>39722</v>
      </c>
      <c r="B791" s="29">
        <v>125.83899688720703</v>
      </c>
      <c r="C791" s="27">
        <v>2.0451321601867676</v>
      </c>
      <c r="D791" s="30">
        <v>23.213804244995117</v>
      </c>
    </row>
    <row r="792" spans="1:4" x14ac:dyDescent="0.2">
      <c r="A792" s="28">
        <v>39753</v>
      </c>
      <c r="B792" s="29">
        <v>126.68699645996094</v>
      </c>
      <c r="C792" s="27">
        <v>0.67387664318084717</v>
      </c>
      <c r="D792" s="30">
        <v>24.546047210693359</v>
      </c>
    </row>
    <row r="793" spans="1:4" s="30" customFormat="1" x14ac:dyDescent="0.2">
      <c r="A793" s="31">
        <v>39783</v>
      </c>
      <c r="B793" s="32">
        <v>127.29299926757812</v>
      </c>
      <c r="C793" s="30">
        <v>0.47834649682044983</v>
      </c>
      <c r="D793" s="30">
        <v>23.398544311523438</v>
      </c>
    </row>
    <row r="794" spans="1:4" x14ac:dyDescent="0.2">
      <c r="A794" s="28">
        <v>39814</v>
      </c>
      <c r="B794" s="29">
        <v>128.40199279785156</v>
      </c>
      <c r="C794" s="27">
        <v>0.87121331691741943</v>
      </c>
      <c r="D794" s="30">
        <v>22.944482803344727</v>
      </c>
    </row>
    <row r="795" spans="1:4" x14ac:dyDescent="0.2">
      <c r="A795" s="28">
        <v>39845</v>
      </c>
      <c r="B795" s="29">
        <v>127.00900268554687</v>
      </c>
      <c r="C795" s="27">
        <v>-1.0848664045333862</v>
      </c>
      <c r="D795" s="30">
        <v>18.763267517089844</v>
      </c>
    </row>
    <row r="796" spans="1:4" x14ac:dyDescent="0.2">
      <c r="A796" s="28">
        <v>39873</v>
      </c>
      <c r="B796" s="29">
        <v>129.91200256347656</v>
      </c>
      <c r="C796" s="27">
        <v>2.2856645584106445</v>
      </c>
      <c r="D796" s="30">
        <v>18.11363410949707</v>
      </c>
    </row>
    <row r="797" spans="1:4" x14ac:dyDescent="0.2">
      <c r="A797" s="28">
        <v>39904</v>
      </c>
      <c r="B797" s="29">
        <v>131.97999572753906</v>
      </c>
      <c r="C797" s="27">
        <v>1.591841459274292</v>
      </c>
      <c r="D797" s="30">
        <v>18.115589141845703</v>
      </c>
    </row>
    <row r="798" spans="1:4" x14ac:dyDescent="0.2">
      <c r="A798" s="28">
        <v>39934</v>
      </c>
      <c r="B798" s="29">
        <v>133.66200256347656</v>
      </c>
      <c r="C798" s="27">
        <v>1.2744407653808594</v>
      </c>
      <c r="D798" s="30">
        <v>17.388442993164062</v>
      </c>
    </row>
    <row r="799" spans="1:4" x14ac:dyDescent="0.2">
      <c r="A799" s="28">
        <v>39965</v>
      </c>
      <c r="B799" s="29">
        <v>134.83599853515625</v>
      </c>
      <c r="C799" s="27">
        <v>0.87833189964294434</v>
      </c>
      <c r="D799" s="30">
        <v>16.403505325317383</v>
      </c>
    </row>
    <row r="800" spans="1:4" x14ac:dyDescent="0.2">
      <c r="A800" s="28">
        <v>39995</v>
      </c>
      <c r="B800" s="29">
        <v>136.4010009765625</v>
      </c>
      <c r="C800" s="27">
        <v>1.1606711149215698</v>
      </c>
      <c r="D800" s="30">
        <v>14.088679313659668</v>
      </c>
    </row>
    <row r="801" spans="1:4" x14ac:dyDescent="0.2">
      <c r="A801" s="28">
        <v>40026</v>
      </c>
      <c r="B801" s="29">
        <v>141.45199584960937</v>
      </c>
      <c r="C801" s="27">
        <v>3.7030482292175293</v>
      </c>
      <c r="D801" s="30">
        <v>16.680683135986328</v>
      </c>
    </row>
    <row r="802" spans="1:4" x14ac:dyDescent="0.2">
      <c r="A802" s="28">
        <v>40057</v>
      </c>
      <c r="B802" s="29">
        <v>143.19200134277344</v>
      </c>
      <c r="C802" s="27">
        <v>1.2301031351089478</v>
      </c>
      <c r="D802" s="30">
        <v>16.116998672485352</v>
      </c>
    </row>
    <row r="803" spans="1:4" x14ac:dyDescent="0.2">
      <c r="A803" s="28">
        <v>40087</v>
      </c>
      <c r="B803" s="29">
        <v>144.6719970703125</v>
      </c>
      <c r="C803" s="27">
        <v>1.0335743427276611</v>
      </c>
      <c r="D803" s="30">
        <v>14.965949058532715</v>
      </c>
    </row>
    <row r="804" spans="1:4" x14ac:dyDescent="0.2">
      <c r="A804" s="28">
        <v>40118</v>
      </c>
      <c r="B804" s="29">
        <v>146.7969970703125</v>
      </c>
      <c r="C804" s="27">
        <v>1.4688398838043213</v>
      </c>
      <c r="D804" s="30">
        <v>15.87376880645752</v>
      </c>
    </row>
    <row r="805" spans="1:4" s="30" customFormat="1" x14ac:dyDescent="0.2">
      <c r="A805" s="31">
        <v>40148</v>
      </c>
      <c r="B805" s="32">
        <v>148.406005859375</v>
      </c>
      <c r="C805" s="30">
        <v>1.0960774421691895</v>
      </c>
      <c r="D805" s="30">
        <v>16.586149215698242</v>
      </c>
    </row>
    <row r="806" spans="1:4" x14ac:dyDescent="0.2">
      <c r="A806" s="28">
        <v>40179</v>
      </c>
      <c r="B806" s="29">
        <v>150.35600280761719</v>
      </c>
      <c r="C806" s="27">
        <v>1.3139609098434448</v>
      </c>
      <c r="D806" s="30">
        <v>17.097873687744141</v>
      </c>
    </row>
    <row r="807" spans="1:4" x14ac:dyDescent="0.2">
      <c r="A807" s="28">
        <v>40210</v>
      </c>
      <c r="B807" s="29">
        <v>153.5469970703125</v>
      </c>
      <c r="C807" s="27">
        <v>2.1222925186157227</v>
      </c>
      <c r="D807" s="30">
        <v>20.894577026367188</v>
      </c>
    </row>
    <row r="808" spans="1:4" x14ac:dyDescent="0.2">
      <c r="A808" s="28">
        <v>40238</v>
      </c>
      <c r="B808" s="29">
        <v>156.13800048828125</v>
      </c>
      <c r="C808" s="27">
        <v>1.6874334812164307</v>
      </c>
      <c r="D808" s="30">
        <v>20.187509536743164</v>
      </c>
    </row>
    <row r="809" spans="1:4" x14ac:dyDescent="0.2">
      <c r="A809" s="28">
        <v>40269</v>
      </c>
      <c r="B809" s="29">
        <v>161.51800537109375</v>
      </c>
      <c r="C809" s="27">
        <v>3.4456729888916016</v>
      </c>
      <c r="D809" s="30">
        <v>22.380672454833984</v>
      </c>
    </row>
    <row r="810" spans="1:4" x14ac:dyDescent="0.2">
      <c r="A810" s="28">
        <v>40299</v>
      </c>
      <c r="B810" s="29">
        <v>164.35600280761719</v>
      </c>
      <c r="C810" s="27">
        <v>1.7570780515670776</v>
      </c>
      <c r="D810" s="30">
        <v>22.963893890380859</v>
      </c>
    </row>
    <row r="811" spans="1:4" x14ac:dyDescent="0.2">
      <c r="A811" s="28">
        <v>40330</v>
      </c>
      <c r="B811" s="29">
        <v>168.84599304199219</v>
      </c>
      <c r="C811" s="27">
        <v>2.7318687438964844</v>
      </c>
      <c r="D811" s="30">
        <v>25.223230361938477</v>
      </c>
    </row>
    <row r="812" spans="1:4" x14ac:dyDescent="0.2">
      <c r="A812" s="28">
        <v>40360</v>
      </c>
      <c r="B812" s="29">
        <v>173.04499816894531</v>
      </c>
      <c r="C812" s="27">
        <v>2.486884593963623</v>
      </c>
      <c r="D812" s="30">
        <v>26.864902496337891</v>
      </c>
    </row>
    <row r="813" spans="1:4" x14ac:dyDescent="0.2">
      <c r="A813" s="28">
        <v>40391</v>
      </c>
      <c r="B813" s="29">
        <v>176.77400207519531</v>
      </c>
      <c r="C813" s="27">
        <v>2.154932975769043</v>
      </c>
      <c r="D813" s="30">
        <v>24.971019744873047</v>
      </c>
    </row>
    <row r="814" spans="1:4" x14ac:dyDescent="0.2">
      <c r="A814" s="28">
        <v>40422</v>
      </c>
      <c r="B814" s="29">
        <v>178.96699523925781</v>
      </c>
      <c r="C814" s="27">
        <v>1.2405631542205811</v>
      </c>
      <c r="D814" s="30">
        <v>24.983932495117188</v>
      </c>
    </row>
    <row r="815" spans="1:4" x14ac:dyDescent="0.2">
      <c r="A815" s="28">
        <v>40452</v>
      </c>
      <c r="B815" s="29">
        <v>181.51300048828125</v>
      </c>
      <c r="C815" s="27">
        <v>1.4226115942001343</v>
      </c>
      <c r="D815" s="30">
        <v>25.465192794799805</v>
      </c>
    </row>
    <row r="816" spans="1:4" x14ac:dyDescent="0.2">
      <c r="A816" s="28">
        <v>40483</v>
      </c>
      <c r="B816" s="29">
        <v>184.947998046875</v>
      </c>
      <c r="C816" s="27">
        <v>1.8924250602722168</v>
      </c>
      <c r="D816" s="30">
        <v>25.98895263671875</v>
      </c>
    </row>
    <row r="817" spans="1:4" s="30" customFormat="1" x14ac:dyDescent="0.2">
      <c r="A817" s="31">
        <v>40513</v>
      </c>
      <c r="B817" s="32">
        <v>186.91600036621094</v>
      </c>
      <c r="C817" s="30">
        <v>1.0640841722488403</v>
      </c>
      <c r="D817" s="30">
        <v>25.949081420898438</v>
      </c>
    </row>
    <row r="818" spans="1:4" x14ac:dyDescent="0.2">
      <c r="A818" s="28">
        <v>40544</v>
      </c>
      <c r="B818" s="29">
        <v>189.69099426269531</v>
      </c>
      <c r="C818" s="27">
        <v>1.4846208095550537</v>
      </c>
      <c r="D818" s="30">
        <v>26.161237716674805</v>
      </c>
    </row>
    <row r="819" spans="1:4" x14ac:dyDescent="0.2">
      <c r="A819" s="28">
        <v>40575</v>
      </c>
      <c r="B819" s="29">
        <v>192.91299438476562</v>
      </c>
      <c r="C819" s="27">
        <v>1.6985520124435425</v>
      </c>
      <c r="D819" s="30">
        <v>25.637750625610352</v>
      </c>
    </row>
    <row r="820" spans="1:4" x14ac:dyDescent="0.2">
      <c r="A820" s="28">
        <v>40603</v>
      </c>
      <c r="B820" s="29">
        <v>197.6300048828125</v>
      </c>
      <c r="C820" s="27">
        <v>2.4451491832733154</v>
      </c>
      <c r="D820" s="30">
        <v>26.573930740356445</v>
      </c>
    </row>
    <row r="821" spans="1:4" x14ac:dyDescent="0.2">
      <c r="A821" s="28">
        <v>40634</v>
      </c>
      <c r="B821" s="29">
        <v>202.29299926757813</v>
      </c>
      <c r="C821" s="27">
        <v>2.3594567775726318</v>
      </c>
      <c r="D821" s="30">
        <v>25.24485969543457</v>
      </c>
    </row>
    <row r="822" spans="1:4" x14ac:dyDescent="0.2">
      <c r="A822" s="28">
        <v>40664</v>
      </c>
      <c r="B822" s="29">
        <v>206.11700439453125</v>
      </c>
      <c r="C822" s="27">
        <v>1.8903299570083618</v>
      </c>
      <c r="D822" s="30">
        <v>25.408868789672852</v>
      </c>
    </row>
    <row r="823" spans="1:4" x14ac:dyDescent="0.2">
      <c r="A823" s="28">
        <v>40695</v>
      </c>
      <c r="B823" s="29">
        <v>209.718994140625</v>
      </c>
      <c r="C823" s="27">
        <v>1.7475460767745972</v>
      </c>
      <c r="D823" s="30">
        <v>24.207267761230469</v>
      </c>
    </row>
    <row r="824" spans="1:4" x14ac:dyDescent="0.2">
      <c r="A824" s="28">
        <v>40725</v>
      </c>
      <c r="B824" s="29">
        <v>215.4010009765625</v>
      </c>
      <c r="C824" s="27">
        <v>2.7093429565429687</v>
      </c>
      <c r="D824" s="30">
        <v>24.476871490478516</v>
      </c>
    </row>
    <row r="825" spans="1:4" x14ac:dyDescent="0.2">
      <c r="A825" s="28">
        <v>40756</v>
      </c>
      <c r="B825" s="29">
        <v>219.30499267578125</v>
      </c>
      <c r="C825" s="27">
        <v>1.812429666519165</v>
      </c>
      <c r="D825" s="30">
        <v>24.059528350830078</v>
      </c>
    </row>
    <row r="826" spans="1:4" x14ac:dyDescent="0.2">
      <c r="A826" s="28">
        <v>40787</v>
      </c>
      <c r="B826" s="29">
        <v>222.46800231933594</v>
      </c>
      <c r="C826" s="27">
        <v>1.4422880411148071</v>
      </c>
      <c r="D826" s="30">
        <v>24.306720733642578</v>
      </c>
    </row>
    <row r="827" spans="1:4" x14ac:dyDescent="0.2">
      <c r="A827" s="28">
        <v>40817</v>
      </c>
      <c r="B827" s="29">
        <v>224.56300354003906</v>
      </c>
      <c r="C827" s="27">
        <v>0.94170898199081421</v>
      </c>
      <c r="D827" s="30">
        <v>23.717311859130859</v>
      </c>
    </row>
    <row r="828" spans="1:4" x14ac:dyDescent="0.2">
      <c r="A828" s="28">
        <v>40848</v>
      </c>
      <c r="B828" s="29">
        <v>229.1199951171875</v>
      </c>
      <c r="C828" s="27">
        <v>2.0292708873748779</v>
      </c>
      <c r="D828" s="30">
        <v>23.883468627929688</v>
      </c>
    </row>
    <row r="829" spans="1:4" s="30" customFormat="1" x14ac:dyDescent="0.2">
      <c r="A829" s="31">
        <v>40878</v>
      </c>
      <c r="B829" s="32">
        <v>232.42399597167969</v>
      </c>
      <c r="C829" s="30">
        <v>1.4420394897460937</v>
      </c>
      <c r="D829" s="30">
        <v>24.346763610839844</v>
      </c>
    </row>
    <row r="830" spans="1:4" x14ac:dyDescent="0.2">
      <c r="A830" s="28">
        <v>40909</v>
      </c>
      <c r="B830" s="29">
        <v>236.7760009765625</v>
      </c>
      <c r="C830" s="27">
        <v>1.8724422454833984</v>
      </c>
      <c r="D830" s="30">
        <v>24.821950912475586</v>
      </c>
    </row>
    <row r="831" spans="1:4" x14ac:dyDescent="0.2">
      <c r="A831" s="28">
        <v>40940</v>
      </c>
      <c r="B831" s="29">
        <v>238.84100341796875</v>
      </c>
      <c r="C831" s="27">
        <v>0.87213331460952759</v>
      </c>
      <c r="D831" s="30">
        <v>23.807628631591797</v>
      </c>
    </row>
    <row r="832" spans="1:4" x14ac:dyDescent="0.2">
      <c r="A832" s="28">
        <v>40969</v>
      </c>
      <c r="B832" s="29">
        <v>247.86099243164062</v>
      </c>
      <c r="C832" s="27">
        <v>3.7765662670135498</v>
      </c>
      <c r="D832" s="30">
        <v>25.416681289672852</v>
      </c>
    </row>
    <row r="833" spans="1:4" x14ac:dyDescent="0.2">
      <c r="A833" s="28">
        <v>41000</v>
      </c>
      <c r="B833" s="29">
        <v>254.61900329589844</v>
      </c>
      <c r="C833" s="27">
        <v>2.7265326976776123</v>
      </c>
      <c r="D833" s="30">
        <v>25.866443634033203</v>
      </c>
    </row>
    <row r="834" spans="1:4" x14ac:dyDescent="0.2">
      <c r="A834" s="28">
        <v>41030</v>
      </c>
      <c r="B834" s="29">
        <v>259.21701049804687</v>
      </c>
      <c r="C834" s="27">
        <v>1.8058382272720337</v>
      </c>
      <c r="D834" s="30">
        <v>25.762069702148438</v>
      </c>
    </row>
    <row r="835" spans="1:4" x14ac:dyDescent="0.2">
      <c r="A835" s="28">
        <v>41061</v>
      </c>
      <c r="B835" s="29">
        <v>263.66299438476562</v>
      </c>
      <c r="C835" s="27">
        <v>1.7151590585708618</v>
      </c>
      <c r="D835" s="30">
        <v>25.722038269042969</v>
      </c>
    </row>
    <row r="836" spans="1:4" x14ac:dyDescent="0.2">
      <c r="A836" s="28">
        <v>41091</v>
      </c>
      <c r="B836" s="29">
        <v>270.65399169921875</v>
      </c>
      <c r="C836" s="27">
        <v>2.6514897346496582</v>
      </c>
      <c r="D836" s="30">
        <v>25.651222229003906</v>
      </c>
    </row>
    <row r="837" spans="1:4" x14ac:dyDescent="0.2">
      <c r="A837" s="28">
        <v>41122</v>
      </c>
      <c r="B837" s="29">
        <v>278.052001953125</v>
      </c>
      <c r="C837" s="27">
        <v>2.7333829402923584</v>
      </c>
      <c r="D837" s="30">
        <v>26.787811279296875</v>
      </c>
    </row>
    <row r="838" spans="1:4" x14ac:dyDescent="0.2">
      <c r="A838" s="28">
        <v>41153</v>
      </c>
      <c r="B838" s="29">
        <v>282.74301147460937</v>
      </c>
      <c r="C838" s="27">
        <v>1.6870979070663452</v>
      </c>
      <c r="D838" s="30">
        <v>27.093788146972656</v>
      </c>
    </row>
    <row r="839" spans="1:4" x14ac:dyDescent="0.2">
      <c r="A839" s="28">
        <v>41183</v>
      </c>
      <c r="B839" s="29">
        <v>285.90899658203125</v>
      </c>
      <c r="C839" s="27">
        <v>1.1197395324707031</v>
      </c>
      <c r="D839" s="30">
        <v>27.317943572998047</v>
      </c>
    </row>
    <row r="840" spans="1:4" x14ac:dyDescent="0.2">
      <c r="A840" s="28">
        <v>41214</v>
      </c>
      <c r="B840" s="29">
        <v>288.71200561523438</v>
      </c>
      <c r="C840" s="27">
        <v>0.98038506507873535</v>
      </c>
      <c r="D840" s="30">
        <v>26.009082794189453</v>
      </c>
    </row>
    <row r="841" spans="1:4" s="30" customFormat="1" x14ac:dyDescent="0.2">
      <c r="A841" s="31">
        <v>41244</v>
      </c>
      <c r="B841" s="32">
        <v>292.00900268554687</v>
      </c>
      <c r="C841" s="30">
        <v>1.1419674158096313</v>
      </c>
      <c r="D841" s="30">
        <v>25.636341094970703</v>
      </c>
    </row>
    <row r="842" spans="1:4" x14ac:dyDescent="0.2">
      <c r="A842" s="28">
        <v>41275</v>
      </c>
      <c r="B842" s="29">
        <v>298.010986328125</v>
      </c>
      <c r="C842" s="27">
        <v>2.0554103851318359</v>
      </c>
      <c r="D842" s="30">
        <v>25.861989974975586</v>
      </c>
    </row>
    <row r="843" spans="1:4" x14ac:dyDescent="0.2">
      <c r="A843" s="28">
        <v>41306</v>
      </c>
      <c r="B843" s="29">
        <v>297.64401245117187</v>
      </c>
      <c r="C843" s="27">
        <v>-0.12314105778932571</v>
      </c>
      <c r="D843" s="30">
        <v>24.620147705078125</v>
      </c>
    </row>
    <row r="844" spans="1:4" x14ac:dyDescent="0.2">
      <c r="A844" s="28">
        <v>41334</v>
      </c>
      <c r="B844" s="29">
        <v>298.84298706054687</v>
      </c>
      <c r="C844" s="27">
        <v>0.40282168984413147</v>
      </c>
      <c r="D844" s="30">
        <v>20.568784713745117</v>
      </c>
    </row>
    <row r="845" spans="1:4" x14ac:dyDescent="0.2">
      <c r="A845" s="28">
        <v>41365</v>
      </c>
      <c r="B845" s="29">
        <v>300.93798828125</v>
      </c>
      <c r="C845" s="27">
        <v>0.70103746652603149</v>
      </c>
      <c r="D845" s="30">
        <v>18.191488265991211</v>
      </c>
    </row>
    <row r="846" spans="1:4" x14ac:dyDescent="0.2">
      <c r="A846" s="28">
        <v>41395</v>
      </c>
      <c r="B846" s="29">
        <v>306.48800659179687</v>
      </c>
      <c r="C846" s="27">
        <v>1.8442398309707642</v>
      </c>
      <c r="D846" s="30">
        <v>18.23607063293457</v>
      </c>
    </row>
    <row r="847" spans="1:4" x14ac:dyDescent="0.2">
      <c r="A847" s="28">
        <v>41426</v>
      </c>
      <c r="B847" s="29">
        <v>318.97299194335937</v>
      </c>
      <c r="C847" s="27">
        <v>4.0735640525817871</v>
      </c>
      <c r="D847" s="30">
        <v>20.977535247802734</v>
      </c>
    </row>
    <row r="848" spans="1:4" x14ac:dyDescent="0.2">
      <c r="A848" s="28">
        <v>41456</v>
      </c>
      <c r="B848" s="29">
        <v>326.12200927734375</v>
      </c>
      <c r="C848" s="27">
        <v>2.2412610054016113</v>
      </c>
      <c r="D848" s="30">
        <v>20.494070053100586</v>
      </c>
    </row>
    <row r="849" spans="1:4" x14ac:dyDescent="0.2">
      <c r="A849" s="28">
        <v>41487</v>
      </c>
      <c r="B849" s="29">
        <v>330.94900512695312</v>
      </c>
      <c r="C849" s="27">
        <v>1.4801195859909058</v>
      </c>
      <c r="D849" s="30">
        <v>19.024141311645508</v>
      </c>
    </row>
    <row r="850" spans="1:4" x14ac:dyDescent="0.2">
      <c r="A850" s="28">
        <v>41518</v>
      </c>
      <c r="B850" s="29">
        <v>336.23800659179687</v>
      </c>
      <c r="C850" s="27">
        <v>1.5981318950653076</v>
      </c>
      <c r="D850" s="30">
        <v>18.920005798339844</v>
      </c>
    </row>
    <row r="851" spans="1:4" x14ac:dyDescent="0.2">
      <c r="A851" s="28">
        <v>41548</v>
      </c>
      <c r="B851" s="29">
        <v>340.64401245117187</v>
      </c>
      <c r="C851" s="27">
        <v>1.3103830814361572</v>
      </c>
      <c r="D851" s="30">
        <v>19.144208908081055</v>
      </c>
    </row>
    <row r="852" spans="1:4" x14ac:dyDescent="0.2">
      <c r="A852" s="28">
        <v>41579</v>
      </c>
      <c r="B852" s="29">
        <v>350.531005859375</v>
      </c>
      <c r="C852" s="27">
        <v>2.9024415016174316</v>
      </c>
      <c r="D852" s="30">
        <v>21.411994934082031</v>
      </c>
    </row>
    <row r="853" spans="1:4" s="30" customFormat="1" x14ac:dyDescent="0.2">
      <c r="A853" s="31">
        <v>41609</v>
      </c>
      <c r="B853" s="32">
        <v>362.96200561523437</v>
      </c>
      <c r="C853" s="30">
        <v>3.5463337898254395</v>
      </c>
      <c r="D853" s="30">
        <v>24.298225402832031</v>
      </c>
    </row>
    <row r="854" spans="1:4" x14ac:dyDescent="0.2">
      <c r="A854" s="28">
        <v>41640</v>
      </c>
      <c r="B854" s="29">
        <v>382.56900024414062</v>
      </c>
      <c r="C854" s="27">
        <v>5.4019412994384766</v>
      </c>
      <c r="D854" s="30">
        <v>28.374126434326172</v>
      </c>
    </row>
    <row r="855" spans="1:4" x14ac:dyDescent="0.2">
      <c r="A855" s="28">
        <v>41671</v>
      </c>
      <c r="B855" s="29">
        <v>405.23800659179687</v>
      </c>
      <c r="C855" s="27">
        <v>5.925468921661377</v>
      </c>
      <c r="D855" s="30">
        <v>36.148548126220703</v>
      </c>
    </row>
    <row r="856" spans="1:4" x14ac:dyDescent="0.2">
      <c r="A856" s="28">
        <v>41699</v>
      </c>
      <c r="B856" s="29">
        <v>417.072998046875</v>
      </c>
      <c r="C856" s="27">
        <v>2.9205038547515869</v>
      </c>
      <c r="D856" s="30">
        <v>39.562583923339844</v>
      </c>
    </row>
    <row r="857" spans="1:4" x14ac:dyDescent="0.2">
      <c r="A857" s="28">
        <v>41730</v>
      </c>
      <c r="B857" s="29">
        <v>424.45700073242187</v>
      </c>
      <c r="C857" s="27">
        <v>1.7704341411590576</v>
      </c>
      <c r="D857" s="30">
        <v>41.044673919677734</v>
      </c>
    </row>
    <row r="858" spans="1:4" x14ac:dyDescent="0.2">
      <c r="A858" s="28">
        <v>41760</v>
      </c>
      <c r="B858" s="29">
        <v>433.84698486328125</v>
      </c>
      <c r="C858" s="27">
        <v>2.2122344970703125</v>
      </c>
      <c r="D858" s="30">
        <v>41.554309844970703</v>
      </c>
    </row>
    <row r="859" spans="1:4" x14ac:dyDescent="0.2">
      <c r="A859" s="28">
        <v>41791</v>
      </c>
      <c r="B859" s="29">
        <v>440.41299438476562</v>
      </c>
      <c r="C859" s="27">
        <v>1.5134390592575073</v>
      </c>
      <c r="D859" s="30">
        <v>38.072189331054688</v>
      </c>
    </row>
    <row r="860" spans="1:4" x14ac:dyDescent="0.2">
      <c r="A860" s="28">
        <v>41821</v>
      </c>
      <c r="B860" s="29">
        <v>449.72601318359375</v>
      </c>
      <c r="C860" s="27">
        <v>2.1146104335784912</v>
      </c>
      <c r="D860" s="30">
        <v>37.901153564453125</v>
      </c>
    </row>
    <row r="861" spans="1:4" x14ac:dyDescent="0.2">
      <c r="A861" s="28">
        <v>41852</v>
      </c>
      <c r="B861" s="29">
        <v>460.89199829101562</v>
      </c>
      <c r="C861" s="27">
        <v>2.4828417301177979</v>
      </c>
      <c r="D861" s="30">
        <v>39.263751983642578</v>
      </c>
    </row>
    <row r="862" spans="1:4" x14ac:dyDescent="0.2">
      <c r="A862" s="28">
        <v>41883</v>
      </c>
      <c r="B862" s="29">
        <v>471.65499877929687</v>
      </c>
      <c r="C862" s="27">
        <v>2.335254430770874</v>
      </c>
      <c r="D862" s="30">
        <v>40.274147033691406</v>
      </c>
    </row>
    <row r="863" spans="1:4" x14ac:dyDescent="0.2">
      <c r="A863" s="28">
        <v>41913</v>
      </c>
      <c r="B863" s="29">
        <v>483.26400756835937</v>
      </c>
      <c r="C863" s="27">
        <v>2.4613349437713623</v>
      </c>
      <c r="D863" s="30">
        <v>41.867752075195313</v>
      </c>
    </row>
    <row r="864" spans="1:4" x14ac:dyDescent="0.2">
      <c r="A864" s="28">
        <v>41944</v>
      </c>
      <c r="B864" s="29">
        <v>491.53298950195312</v>
      </c>
      <c r="C864" s="27">
        <v>1.7110692262649536</v>
      </c>
      <c r="D864" s="30">
        <v>40.225254058837891</v>
      </c>
    </row>
    <row r="865" spans="1:4" s="30" customFormat="1" x14ac:dyDescent="0.2">
      <c r="A865" s="31">
        <v>41974</v>
      </c>
      <c r="B865" s="32">
        <v>499.36700439453125</v>
      </c>
      <c r="C865" s="30">
        <v>1.5937923192977905</v>
      </c>
      <c r="D865" s="30">
        <v>37.581069946289063</v>
      </c>
    </row>
    <row r="866" spans="1:4" x14ac:dyDescent="0.2">
      <c r="A866" s="28">
        <v>42005</v>
      </c>
      <c r="B866" s="29">
        <v>511.031005859375</v>
      </c>
      <c r="C866" s="27">
        <v>2.3357572555541992</v>
      </c>
      <c r="D866" s="30">
        <v>33.578781127929687</v>
      </c>
    </row>
    <row r="867" spans="1:4" x14ac:dyDescent="0.2">
      <c r="A867" s="28">
        <v>42036</v>
      </c>
      <c r="B867" s="29">
        <v>516.35198974609375</v>
      </c>
      <c r="C867" s="27">
        <v>1.0412251949310303</v>
      </c>
      <c r="D867" s="30">
        <v>27.419437408447266</v>
      </c>
    </row>
    <row r="868" spans="1:4" x14ac:dyDescent="0.2">
      <c r="A868" s="28">
        <v>42064</v>
      </c>
      <c r="B868" s="29">
        <v>527.864990234375</v>
      </c>
      <c r="C868" s="27">
        <v>2.2296807765960693</v>
      </c>
      <c r="D868" s="30">
        <v>26.564172744750977</v>
      </c>
    </row>
    <row r="869" spans="1:4" x14ac:dyDescent="0.2">
      <c r="A869" s="28">
        <v>42095</v>
      </c>
      <c r="B869" s="29">
        <v>538.3690185546875</v>
      </c>
      <c r="C869" s="27">
        <v>1.9899080991744995</v>
      </c>
      <c r="D869" s="30">
        <v>26.837116241455078</v>
      </c>
    </row>
    <row r="870" spans="1:4" x14ac:dyDescent="0.2">
      <c r="A870" s="28">
        <v>42125</v>
      </c>
      <c r="B870" s="29">
        <v>547.59600830078125</v>
      </c>
      <c r="C870" s="27">
        <v>1.7138782739639282</v>
      </c>
      <c r="D870" s="30">
        <v>26.218696594238281</v>
      </c>
    </row>
    <row r="871" spans="1:4" x14ac:dyDescent="0.2">
      <c r="A871" s="28">
        <v>42156</v>
      </c>
      <c r="B871" s="29">
        <v>559.90399169921875</v>
      </c>
      <c r="C871" s="27">
        <v>2.2476394176483154</v>
      </c>
      <c r="D871" s="30">
        <v>27.13157844543457</v>
      </c>
    </row>
    <row r="872" spans="1:4" x14ac:dyDescent="0.2">
      <c r="A872" s="28">
        <v>42186</v>
      </c>
      <c r="B872" s="29">
        <v>572.32098388671875</v>
      </c>
      <c r="C872" s="27">
        <v>2.2177002429962158</v>
      </c>
      <c r="D872" s="30">
        <v>27.259923934936523</v>
      </c>
    </row>
    <row r="873" spans="1:4" x14ac:dyDescent="0.2">
      <c r="A873" s="28">
        <v>42217</v>
      </c>
      <c r="B873" s="29">
        <v>584.32501220703125</v>
      </c>
      <c r="C873" s="27">
        <v>2.0974292755126953</v>
      </c>
      <c r="D873" s="30">
        <v>26.781332015991211</v>
      </c>
    </row>
    <row r="874" spans="1:4" x14ac:dyDescent="0.2">
      <c r="A874" s="28">
        <v>42248</v>
      </c>
      <c r="B874" s="29">
        <v>594.3759765625</v>
      </c>
      <c r="C874" s="27">
        <v>1.7200982570648193</v>
      </c>
      <c r="D874" s="30">
        <v>26.01922607421875</v>
      </c>
    </row>
    <row r="875" spans="1:4" x14ac:dyDescent="0.2">
      <c r="A875" s="28">
        <v>42278</v>
      </c>
      <c r="B875" s="29">
        <v>605.29901123046875</v>
      </c>
      <c r="C875" s="27">
        <v>1.8377314805984497</v>
      </c>
      <c r="D875" s="30">
        <v>25.252243041992188</v>
      </c>
    </row>
    <row r="876" spans="1:4" x14ac:dyDescent="0.2">
      <c r="A876" s="28">
        <v>42309</v>
      </c>
      <c r="B876" s="29">
        <v>617.572998046875</v>
      </c>
      <c r="C876" s="27">
        <v>2.0277559757232666</v>
      </c>
      <c r="D876" s="30">
        <v>25.642227172851563</v>
      </c>
    </row>
    <row r="877" spans="1:4" s="30" customFormat="1" x14ac:dyDescent="0.2">
      <c r="A877" s="31">
        <v>42339</v>
      </c>
      <c r="B877" s="32">
        <v>638.88397216796875</v>
      </c>
      <c r="C877" s="30">
        <v>3.4507620334625244</v>
      </c>
      <c r="D877" s="30">
        <v>27.938764572143555</v>
      </c>
    </row>
    <row r="878" spans="1:4" x14ac:dyDescent="0.2">
      <c r="A878" s="28">
        <v>42370</v>
      </c>
      <c r="B878" s="29">
        <v>679.166015625</v>
      </c>
      <c r="C878" s="27">
        <v>6.3050642013549805</v>
      </c>
      <c r="D878" s="30">
        <v>32.901138305664063</v>
      </c>
    </row>
    <row r="879" spans="1:4" x14ac:dyDescent="0.2">
      <c r="A879" s="28">
        <v>42401</v>
      </c>
      <c r="B879" s="29">
        <v>695.47198486328125</v>
      </c>
      <c r="C879" s="27">
        <v>2.400881290435791</v>
      </c>
      <c r="D879" s="30">
        <v>34.68951416015625</v>
      </c>
    </row>
    <row r="880" spans="1:4" x14ac:dyDescent="0.2">
      <c r="A880" s="28">
        <v>42430</v>
      </c>
      <c r="B880" s="29">
        <v>715.01300048828125</v>
      </c>
      <c r="C880" s="27">
        <v>2.8097488880157471</v>
      </c>
      <c r="D880" s="30">
        <v>35.453765869140625</v>
      </c>
    </row>
    <row r="881" spans="1:4" x14ac:dyDescent="0.2">
      <c r="A881" s="28">
        <v>42461</v>
      </c>
      <c r="B881" s="29">
        <v>734.60400390625</v>
      </c>
      <c r="C881" s="27">
        <v>2.7399506568908691</v>
      </c>
      <c r="D881" s="30">
        <v>36.449901580810547</v>
      </c>
    </row>
    <row r="882" spans="1:4" x14ac:dyDescent="0.2">
      <c r="A882" s="28">
        <v>42491</v>
      </c>
      <c r="B882" s="29">
        <v>752.58197021484375</v>
      </c>
      <c r="C882" s="27">
        <v>2.4473004341125488</v>
      </c>
      <c r="D882" s="30">
        <v>37.433795928955078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Comparativos</vt:lpstr>
      <vt:lpstr>Pensión en Argentina 100%</vt:lpstr>
      <vt:lpstr>Pensión en México 100%</vt:lpstr>
      <vt:lpstr>Pensión en México</vt:lpstr>
      <vt:lpstr>Pensión en Argentina</vt:lpstr>
      <vt:lpstr>Pensión Mín. Garantizada México</vt:lpstr>
      <vt:lpstr>Inflación México - Argentina</vt:lpstr>
      <vt:lpstr>Inflación Argentina</vt:lpstr>
      <vt:lpstr>'Pensión Mín. Garantizada México'!Área_de_impresión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Mtro. Robert Hernández</dc:creator>
  <cp:lastModifiedBy>Mtro. Robert Hernández</cp:lastModifiedBy>
  <cp:lastPrinted>2016-06-23T20:21:29Z</cp:lastPrinted>
  <dcterms:created xsi:type="dcterms:W3CDTF">2016-06-21T16:05:06Z</dcterms:created>
  <dcterms:modified xsi:type="dcterms:W3CDTF">2016-06-23T22:40:03Z</dcterms:modified>
</cp:coreProperties>
</file>